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640" activeTab="0"/>
  </bookViews>
  <sheets>
    <sheet name="ค่าน้ำแยกคณะ" sheetId="1" r:id="rId1"/>
    <sheet name="สรุปเงินรายได้,งปม.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<sst xmlns="http://schemas.openxmlformats.org/spreadsheetml/2006/main" count="823" uniqueCount="151">
  <si>
    <t>หน่วยงาน</t>
  </si>
  <si>
    <t>สำนักงานอธิการบดี</t>
  </si>
  <si>
    <t xml:space="preserve"> </t>
  </si>
  <si>
    <t>คณะวิศวกรรมศาสตร์</t>
  </si>
  <si>
    <t>คณะสถาปัตยกรรมศาสตร์</t>
  </si>
  <si>
    <t>คณะวิทยาศาสตร์</t>
  </si>
  <si>
    <t>คณะเทคโนโลยีการเกษตร</t>
  </si>
  <si>
    <t>สำนักวิจัยและบริการคอม</t>
  </si>
  <si>
    <t>สำนักหอสมุดกลาง</t>
  </si>
  <si>
    <t>สำนักงานอธิการบดี   09176686</t>
  </si>
  <si>
    <t>คณะวิศวกรรม            09176678</t>
  </si>
  <si>
    <t>คณะวิทยาศาสตร์      31415094</t>
  </si>
  <si>
    <t>คณะวิทยาศาสตร์      31415375</t>
  </si>
  <si>
    <t>อาคารเอนกประสงค์  31416217</t>
  </si>
  <si>
    <t>สำนักหอสมุดกลาง     31415490</t>
  </si>
  <si>
    <t>คณะเทคโนโลยีสารสนเทศ</t>
  </si>
  <si>
    <t>เทคโนโลยีการเกษตร  09145780</t>
  </si>
  <si>
    <t>เทคโนโลยีการเกษตร  31415011</t>
  </si>
  <si>
    <t>เทคโนโลยีการเกษตร  46749974</t>
  </si>
  <si>
    <t>เทคโนโลยีการเกษตร  46749982</t>
  </si>
  <si>
    <t>สำนักวิจัยฯ 31415052</t>
  </si>
  <si>
    <t>รวม</t>
  </si>
  <si>
    <t>คณะครุศาสตร์อุตสาหกรรม</t>
  </si>
  <si>
    <t>สารสนเทศ               58561820</t>
  </si>
  <si>
    <t>สารสนเทศ              58561820</t>
  </si>
  <si>
    <t>คณะครุ                    31415037</t>
  </si>
  <si>
    <t>วิศวกรรมศาสตร์</t>
  </si>
  <si>
    <t>สารสนเทศ</t>
  </si>
  <si>
    <t>คณะครุ                   31415037</t>
  </si>
  <si>
    <t>คณะครุ                  31415037</t>
  </si>
  <si>
    <t>ตึกอาคารกรมหลวงฯ 75555623</t>
  </si>
  <si>
    <t>จำนวนหน่วย</t>
  </si>
  <si>
    <t>จำนวนเงิน</t>
  </si>
  <si>
    <t>อาคารหอพักนักศึกษา</t>
  </si>
  <si>
    <t xml:space="preserve"> เครื่องวัดมาตรน้ำ 75656900 เริ่มแจ้งหนี้มาเดือนพฤษภาคม 2551 เป็นเดือนแรก</t>
  </si>
  <si>
    <t>อาคารเรียนรวมฯ  75656900</t>
  </si>
  <si>
    <t>หอพักใหม่          75604553</t>
  </si>
  <si>
    <t>หอพักใหม่            75604553</t>
  </si>
  <si>
    <t>หอประชุม                75241075</t>
  </si>
  <si>
    <t>อาคารกิจกรรม          09176694</t>
  </si>
  <si>
    <t>ตึกอาคารกรมหลวงฯ   75555623</t>
  </si>
  <si>
    <t>อาคารเรียนรวม          75706960</t>
  </si>
  <si>
    <t>อาคารฝึกงานเคมีฯ    31415094</t>
  </si>
  <si>
    <t>อาคารเอนกประสงค์   31416217</t>
  </si>
  <si>
    <t>อาคารเรียนรวม หลัง1  31415375</t>
  </si>
  <si>
    <t>เครื่องวัดมาตรน้ำ 75706960 เริ่มแจ้งหนี้เดือนตุลาคม 2551 เป็นเดือนแรก</t>
  </si>
  <si>
    <t>หอประชุมใหญ่           75241075</t>
  </si>
  <si>
    <t>หอประชุมใหญ่          75241075</t>
  </si>
  <si>
    <t xml:space="preserve">หมายเหตุ : </t>
  </si>
  <si>
    <t>บ้านพัก 31415870</t>
  </si>
  <si>
    <t>คอนโด 12 ชั้น</t>
  </si>
  <si>
    <t xml:space="preserve"> เครื่องวัดมาตรน้ำ 09176694  เบิกที่สำนักงานอธิการบดี เดือนพฤศจิกายน 2551 เป็นเดือนแรก</t>
  </si>
  <si>
    <t xml:space="preserve">   เริ่มเบิกเงินรายได้เลขที่บัญชี 088-208080-2 เดือน ม.ค. 52 เป็นเดือนแรก</t>
  </si>
  <si>
    <t>สำนักบริการคอมฯ</t>
  </si>
  <si>
    <t>สถาปัตย์ฯ</t>
  </si>
  <si>
    <t>ครุศาสตร์ฯ</t>
  </si>
  <si>
    <t>รายได้</t>
  </si>
  <si>
    <t>งปม.</t>
  </si>
  <si>
    <t>ค่าใช้จ่ายรวม</t>
  </si>
  <si>
    <t>เงินงปม.</t>
  </si>
  <si>
    <t>เงินรายได้</t>
  </si>
  <si>
    <t>งานบ้านพัก</t>
  </si>
  <si>
    <t xml:space="preserve">งานบ้านพัก </t>
  </si>
  <si>
    <t xml:space="preserve"> งานบ้านพัก  หมายถึง ใช้บริเวณ แฟลต 4-8 ,ข้างอาคารเรียนรวมคณะวิศว 12 ชั้น ,ชายคลอง</t>
  </si>
  <si>
    <t xml:space="preserve"> - มิเตอร์ของสนอ. หมายเลข 09176686  ใช้งานที่อาคารเรียนรวมสมเด็จพระเทพฯ  วิทยาลัยนาโนฯ  อาคาร 55 พรรษา</t>
  </si>
  <si>
    <t xml:space="preserve"> งปม.</t>
  </si>
  <si>
    <t>หอพักนักศึกษา</t>
  </si>
  <si>
    <t>แฟลตสถาบันฯ</t>
  </si>
  <si>
    <t>อาคาร ECC               67436972</t>
  </si>
  <si>
    <t>อาคารหอสมุดกลางใหม่ 67431460</t>
  </si>
  <si>
    <t xml:space="preserve"> - มิเตอร์ของอาคารเรียนรวมและห้องประชุมเอนกประสงค์ 5,000 ที่นั่ง เริ่มเบิกจ่ายจากเงินงบประมาณ </t>
  </si>
  <si>
    <t xml:space="preserve">    เดือนกันยายน 2557 เป็นเดือนแรก</t>
  </si>
  <si>
    <t xml:space="preserve">    ศูนย์กีฬาพระจอมเกล้าฯ และอาคารต่างๆที่อยู่ฝั่งสำนักงานอธิการบดี</t>
  </si>
  <si>
    <t>คณะวิศวกรรม           09176678</t>
  </si>
  <si>
    <t>KMITL Convention Hall 67404582</t>
  </si>
  <si>
    <t>สถาปัตย์                 09168691</t>
  </si>
  <si>
    <t>สรุป ณ วันที่ 18 กันยายน 2560</t>
  </si>
  <si>
    <t>นิธิกร   (3824)</t>
  </si>
  <si>
    <t>ค่าน้ำประปางบประมาณ 2561 (อาคารหอพักนักศึกษา)</t>
  </si>
  <si>
    <t>อาคารพักอาศัยใหม่ 32775132</t>
  </si>
  <si>
    <t>อุตสาหกรรมเกษตร   64954548</t>
  </si>
  <si>
    <t xml:space="preserve">คณะอุตสาหกรรมเกษตร ส่งมอบตึก 8 สค.10 เบิกจ่ายค่าน้ำประปา เดือนแรก ตุลาคม 2560 </t>
  </si>
  <si>
    <t>คณะอุตสาหกรรมเกษตร</t>
  </si>
  <si>
    <t xml:space="preserve"> ก.ย. 61</t>
  </si>
  <si>
    <t>อุตสหกรรมเกษตร</t>
  </si>
  <si>
    <t>อุตสาหกรรมเกษตร เดือนแรกเริ่ม ตุลาคม 2560</t>
  </si>
  <si>
    <t>คอนโด 33500372 (12 ชั้น)</t>
  </si>
  <si>
    <t>คอนโดพักอาศัย</t>
  </si>
  <si>
    <t>เดือนกุมภาพันธ์ 61 สำนักคอมฯ  มีหนังสือชี้แจงเรื่องท่อแตกมา</t>
  </si>
  <si>
    <t>วริยา 3825</t>
  </si>
  <si>
    <t>สรุปยอด ณ วันที่ 25 กย.61</t>
  </si>
  <si>
    <t>ค่าน้ำประปางบประมาณ 2562 (สำนักงานอธิการบดี)</t>
  </si>
  <si>
    <t>ตค.61</t>
  </si>
  <si>
    <t>พย.61</t>
  </si>
  <si>
    <t>ธค.61</t>
  </si>
  <si>
    <t>มค.62</t>
  </si>
  <si>
    <t>กพ.62</t>
  </si>
  <si>
    <t>มีค.62</t>
  </si>
  <si>
    <t>เมย.62</t>
  </si>
  <si>
    <t>พค.62</t>
  </si>
  <si>
    <t>มิย.62</t>
  </si>
  <si>
    <t>กค.62</t>
  </si>
  <si>
    <t>สค.62</t>
  </si>
  <si>
    <t>กย.62</t>
  </si>
  <si>
    <t>ค่าน้ำประปางบประมาณ 2562 (คณะวิศวกรรมศาสตร์)</t>
  </si>
  <si>
    <t>ค่าน้ำประปางบประมาณ 2562 (คณะสถาปัตยกรรมศาสตร์)</t>
  </si>
  <si>
    <t>ค่าน้ำประปางบประมาณ 2562 (คณะครุศาสตร์อุตสาหกรรม)</t>
  </si>
  <si>
    <t>ค่าน้ำประปางบประมาณ 2562 (คณะวิทยาศาสตร์)</t>
  </si>
  <si>
    <t>ค่าน้ำประปางบประมาณ 2562 (สำนักบริการคอมพิวเตอร์)</t>
  </si>
  <si>
    <t>ค่าน้ำประปางบประมาณ 2562 (สำนักหอสมุดกลาง)</t>
  </si>
  <si>
    <t>ค่าน้ำประปางบประมาณ 2562 (เทคโนโลยีสารสนเทศ)</t>
  </si>
  <si>
    <t>ค่าน้ำประปางบประมาณ 2562 (คณะอุตสาหกรรมเกษตร)</t>
  </si>
  <si>
    <t>ค่าน้ำประปางบประมาณ 2562  (คอนโด 12 ชั้น,8 ชั้น)</t>
  </si>
  <si>
    <t>ตารางสรุปรายเดือนของค่าน้ำประปา งบประมาณ 2562</t>
  </si>
  <si>
    <t xml:space="preserve"> ต.ค. 61</t>
  </si>
  <si>
    <t xml:space="preserve"> พ.ย. 61</t>
  </si>
  <si>
    <t xml:space="preserve"> ธ.ค. 61</t>
  </si>
  <si>
    <t xml:space="preserve"> ม.ค. 62</t>
  </si>
  <si>
    <t xml:space="preserve"> ก.พ. 62</t>
  </si>
  <si>
    <t xml:space="preserve"> มี.ค. 62</t>
  </si>
  <si>
    <t xml:space="preserve"> เม.ย. 62</t>
  </si>
  <si>
    <t xml:space="preserve"> พ.ค. 62</t>
  </si>
  <si>
    <t xml:space="preserve"> มิ.ย. 62</t>
  </si>
  <si>
    <t xml:space="preserve"> ก.ค. 62</t>
  </si>
  <si>
    <t xml:space="preserve"> ส.ค. 62</t>
  </si>
  <si>
    <t xml:space="preserve"> ก.ย. 62</t>
  </si>
  <si>
    <t>เบิกของ งปม.61</t>
  </si>
  <si>
    <t>เบิกของ งปม. 61</t>
  </si>
  <si>
    <t>ค่าน้ำประปางบประมาณ 2562 (บ้านพัก แท้งค์สูง)</t>
  </si>
  <si>
    <t>สีน้ำเงิน</t>
  </si>
  <si>
    <t>ยอดที่ตัดจ่ายจากคณะโดยผ่านระบบ 3 มิติ</t>
  </si>
  <si>
    <t>สีแดง</t>
  </si>
  <si>
    <t>ยอดประมาณการ</t>
  </si>
  <si>
    <t>สนอ</t>
  </si>
  <si>
    <t>วศ</t>
  </si>
  <si>
    <t>สถ</t>
  </si>
  <si>
    <t>ครุ</t>
  </si>
  <si>
    <t>วิ</t>
  </si>
  <si>
    <t>เกษตร</t>
  </si>
  <si>
    <t>สำนักคอม</t>
  </si>
  <si>
    <t>สำนัหอ</t>
  </si>
  <si>
    <t>IT1</t>
  </si>
  <si>
    <t>อุตเกษตร</t>
  </si>
  <si>
    <t>วิทย</t>
  </si>
  <si>
    <t>กษ</t>
  </si>
  <si>
    <t>สำนักหอ</t>
  </si>
  <si>
    <t>IT</t>
  </si>
  <si>
    <t>อาคารปฏิบัติการแปรรูปอาหาร 55719926</t>
  </si>
  <si>
    <t>อาคารปฏิบัติการแปรรูปอาหาร เดือนแรก สิงหาคม 2562</t>
  </si>
  <si>
    <t xml:space="preserve">  - 55735252 เครื่องวัดใหม่ ตอนนี้ ตค.62 บริษัทรับผิดชอบ TEC กรุ๊ป อาคาร</t>
  </si>
  <si>
    <t>ค่าน้ำประปางบประมาณ 2562 (คณะเทคโนโลยีการเกษตร)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</si>
</sst>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0.0"/>
    <numFmt numFmtId="183" formatCode="_-* #,##0.000_-;\-* #,##0.000_-;_-* &quot;-&quot;??_-;_-@_-"/>
    <numFmt numFmtId="184" formatCode="[$-41E]d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\-#,##0\ "/>
    <numFmt numFmtId="190" formatCode="#,##0.00_ ;\-#,##0.00\ "/>
    <numFmt numFmtId="191" formatCode="_-* #,##0.0000_-;\-* #,##0.0000_-;_-* &quot;-&quot;??_-;_-@_-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ngsana New"/>
      <family val="1"/>
    </font>
    <font>
      <sz val="16.5"/>
      <name val="Angsana New"/>
      <family val="1"/>
    </font>
    <font>
      <b/>
      <sz val="3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22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3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rgb="FF0000FF"/>
      <name val="TH SarabunPSK"/>
      <family val="2"/>
    </font>
    <font>
      <b/>
      <sz val="14"/>
      <color rgb="FF0000FF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33CC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2" applyNumberFormat="0" applyFill="0" applyAlignment="0" applyProtection="0"/>
    <xf numFmtId="9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3" applyNumberFormat="0" applyAlignment="0" applyProtection="0"/>
    <xf numFmtId="0" fontId="47" fillId="21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3" borderId="4" applyNumberFormat="0" applyAlignment="0" applyProtection="0"/>
    <xf numFmtId="0" fontId="53" fillId="24" borderId="0" applyNumberFormat="0" applyBorder="0" applyAlignment="0" applyProtection="0"/>
    <xf numFmtId="0" fontId="54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4" fontId="9" fillId="0" borderId="12" xfId="43" applyNumberFormat="1" applyFont="1" applyBorder="1" applyAlignment="1">
      <alignment horizontal="right"/>
    </xf>
    <xf numFmtId="4" fontId="9" fillId="0" borderId="13" xfId="43" applyNumberFormat="1" applyFont="1" applyBorder="1" applyAlignment="1">
      <alignment horizontal="right"/>
    </xf>
    <xf numFmtId="0" fontId="9" fillId="0" borderId="0" xfId="0" applyFont="1" applyAlignment="1">
      <alignment/>
    </xf>
    <xf numFmtId="4" fontId="9" fillId="0" borderId="14" xfId="43" applyNumberFormat="1" applyFont="1" applyBorder="1" applyAlignment="1">
      <alignment horizontal="right"/>
    </xf>
    <xf numFmtId="4" fontId="9" fillId="0" borderId="15" xfId="43" applyNumberFormat="1" applyFont="1" applyBorder="1" applyAlignment="1">
      <alignment horizontal="right"/>
    </xf>
    <xf numFmtId="171" fontId="9" fillId="0" borderId="12" xfId="43" applyFont="1" applyBorder="1" applyAlignment="1">
      <alignment/>
    </xf>
    <xf numFmtId="4" fontId="9" fillId="0" borderId="11" xfId="43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9" fillId="0" borderId="0" xfId="43" applyNumberFormat="1" applyFont="1" applyAlignment="1">
      <alignment horizontal="right"/>
    </xf>
    <xf numFmtId="0" fontId="8" fillId="0" borderId="16" xfId="0" applyFont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4" fontId="9" fillId="32" borderId="12" xfId="43" applyNumberFormat="1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" fontId="8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171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4" fontId="8" fillId="0" borderId="0" xfId="43" applyNumberFormat="1" applyFont="1" applyAlignment="1">
      <alignment horizontal="right"/>
    </xf>
    <xf numFmtId="171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9" fillId="0" borderId="0" xfId="43" applyNumberFormat="1" applyFont="1" applyAlignment="1">
      <alignment horizontal="center"/>
    </xf>
    <xf numFmtId="4" fontId="9" fillId="0" borderId="0" xfId="43" applyNumberFormat="1" applyFont="1" applyAlignment="1">
      <alignment/>
    </xf>
    <xf numFmtId="4" fontId="8" fillId="0" borderId="15" xfId="0" applyNumberFormat="1" applyFont="1" applyBorder="1" applyAlignment="1">
      <alignment horizontal="center"/>
    </xf>
    <xf numFmtId="4" fontId="9" fillId="0" borderId="12" xfId="43" applyNumberFormat="1" applyFont="1" applyBorder="1" applyAlignment="1">
      <alignment/>
    </xf>
    <xf numFmtId="4" fontId="9" fillId="0" borderId="13" xfId="43" applyNumberFormat="1" applyFont="1" applyBorder="1" applyAlignment="1">
      <alignment/>
    </xf>
    <xf numFmtId="4" fontId="8" fillId="32" borderId="12" xfId="43" applyNumberFormat="1" applyFont="1" applyFill="1" applyBorder="1" applyAlignment="1">
      <alignment/>
    </xf>
    <xf numFmtId="4" fontId="8" fillId="0" borderId="0" xfId="43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58" fillId="0" borderId="15" xfId="43" applyNumberFormat="1" applyFont="1" applyBorder="1" applyAlignment="1">
      <alignment horizontal="right"/>
    </xf>
    <xf numFmtId="4" fontId="58" fillId="0" borderId="12" xfId="43" applyNumberFormat="1" applyFont="1" applyBorder="1" applyAlignment="1">
      <alignment horizontal="right"/>
    </xf>
    <xf numFmtId="4" fontId="58" fillId="0" borderId="12" xfId="43" applyNumberFormat="1" applyFont="1" applyBorder="1" applyAlignment="1">
      <alignment/>
    </xf>
    <xf numFmtId="4" fontId="58" fillId="0" borderId="15" xfId="43" applyNumberFormat="1" applyFont="1" applyBorder="1" applyAlignment="1">
      <alignment/>
    </xf>
    <xf numFmtId="171" fontId="58" fillId="0" borderId="12" xfId="43" applyFont="1" applyBorder="1" applyAlignment="1">
      <alignment horizontal="right"/>
    </xf>
    <xf numFmtId="4" fontId="58" fillId="0" borderId="13" xfId="43" applyNumberFormat="1" applyFont="1" applyBorder="1" applyAlignment="1">
      <alignment horizontal="right"/>
    </xf>
    <xf numFmtId="4" fontId="59" fillId="32" borderId="12" xfId="43" applyNumberFormat="1" applyFont="1" applyFill="1" applyBorder="1" applyAlignment="1">
      <alignment horizontal="center"/>
    </xf>
    <xf numFmtId="4" fontId="8" fillId="0" borderId="0" xfId="43" applyNumberFormat="1" applyFont="1" applyAlignment="1">
      <alignment/>
    </xf>
    <xf numFmtId="171" fontId="8" fillId="0" borderId="0" xfId="43" applyFont="1" applyAlignment="1">
      <alignment/>
    </xf>
    <xf numFmtId="4" fontId="58" fillId="32" borderId="12" xfId="43" applyNumberFormat="1" applyFont="1" applyFill="1" applyBorder="1" applyAlignment="1">
      <alignment horizontal="center"/>
    </xf>
    <xf numFmtId="4" fontId="8" fillId="0" borderId="12" xfId="0" applyNumberFormat="1" applyFont="1" applyBorder="1" applyAlignment="1">
      <alignment/>
    </xf>
    <xf numFmtId="0" fontId="8" fillId="0" borderId="12" xfId="0" applyFont="1" applyBorder="1" applyAlignment="1" quotePrefix="1">
      <alignment horizontal="center"/>
    </xf>
    <xf numFmtId="4" fontId="9" fillId="32" borderId="12" xfId="43" applyNumberFormat="1" applyFont="1" applyFill="1" applyBorder="1" applyAlignment="1">
      <alignment horizontal="right"/>
    </xf>
    <xf numFmtId="4" fontId="11" fillId="0" borderId="12" xfId="43" applyNumberFormat="1" applyFont="1" applyBorder="1" applyAlignment="1">
      <alignment horizontal="right"/>
    </xf>
    <xf numFmtId="4" fontId="60" fillId="0" borderId="12" xfId="43" applyNumberFormat="1" applyFont="1" applyBorder="1" applyAlignment="1">
      <alignment/>
    </xf>
    <xf numFmtId="4" fontId="60" fillId="0" borderId="15" xfId="43" applyNumberFormat="1" applyFont="1" applyBorder="1" applyAlignment="1">
      <alignment/>
    </xf>
    <xf numFmtId="4" fontId="8" fillId="0" borderId="12" xfId="43" applyNumberFormat="1" applyFont="1" applyBorder="1" applyAlignment="1">
      <alignment/>
    </xf>
    <xf numFmtId="4" fontId="8" fillId="0" borderId="15" xfId="43" applyNumberFormat="1" applyFont="1" applyBorder="1" applyAlignment="1">
      <alignment/>
    </xf>
    <xf numFmtId="4" fontId="8" fillId="0" borderId="12" xfId="43" applyNumberFormat="1" applyFont="1" applyBorder="1" applyAlignment="1">
      <alignment horizontal="right" wrapText="1" shrinkToFit="1"/>
    </xf>
    <xf numFmtId="171" fontId="8" fillId="0" borderId="0" xfId="43" applyFont="1" applyAlignment="1">
      <alignment horizontal="center"/>
    </xf>
    <xf numFmtId="171" fontId="9" fillId="0" borderId="0" xfId="43" applyFont="1" applyAlignment="1">
      <alignment horizontal="center"/>
    </xf>
    <xf numFmtId="171" fontId="9" fillId="0" borderId="0" xfId="43" applyFont="1" applyAlignment="1">
      <alignment horizontal="right"/>
    </xf>
    <xf numFmtId="171" fontId="12" fillId="0" borderId="0" xfId="43" applyFont="1" applyAlignment="1">
      <alignment horizontal="right"/>
    </xf>
    <xf numFmtId="4" fontId="12" fillId="0" borderId="12" xfId="43" applyNumberFormat="1" applyFont="1" applyBorder="1" applyAlignment="1">
      <alignment horizontal="right"/>
    </xf>
    <xf numFmtId="4" fontId="61" fillId="0" borderId="12" xfId="43" applyNumberFormat="1" applyFont="1" applyBorder="1" applyAlignment="1">
      <alignment horizontal="right"/>
    </xf>
    <xf numFmtId="4" fontId="11" fillId="32" borderId="12" xfId="43" applyNumberFormat="1" applyFont="1" applyFill="1" applyBorder="1" applyAlignment="1">
      <alignment/>
    </xf>
    <xf numFmtId="4" fontId="61" fillId="32" borderId="12" xfId="43" applyNumberFormat="1" applyFont="1" applyFill="1" applyBorder="1" applyAlignment="1">
      <alignment horizontal="center"/>
    </xf>
    <xf numFmtId="171" fontId="12" fillId="0" borderId="12" xfId="0" applyNumberFormat="1" applyFont="1" applyBorder="1" applyAlignment="1">
      <alignment/>
    </xf>
    <xf numFmtId="4" fontId="12" fillId="0" borderId="16" xfId="0" applyNumberFormat="1" applyFont="1" applyBorder="1" applyAlignment="1">
      <alignment horizontal="right"/>
    </xf>
    <xf numFmtId="4" fontId="12" fillId="0" borderId="17" xfId="0" applyNumberFormat="1" applyFont="1" applyBorder="1" applyAlignment="1">
      <alignment horizontal="center"/>
    </xf>
    <xf numFmtId="171" fontId="12" fillId="0" borderId="16" xfId="0" applyNumberFormat="1" applyFont="1" applyBorder="1" applyAlignment="1">
      <alignment horizontal="center" vertical="center"/>
    </xf>
    <xf numFmtId="4" fontId="12" fillId="0" borderId="16" xfId="43" applyNumberFormat="1" applyFont="1" applyBorder="1" applyAlignment="1">
      <alignment horizontal="right"/>
    </xf>
    <xf numFmtId="4" fontId="12" fillId="0" borderId="16" xfId="43" applyNumberFormat="1" applyFont="1" applyBorder="1" applyAlignment="1">
      <alignment/>
    </xf>
    <xf numFmtId="4" fontId="61" fillId="0" borderId="16" xfId="43" applyNumberFormat="1" applyFont="1" applyBorder="1" applyAlignment="1">
      <alignment/>
    </xf>
    <xf numFmtId="4" fontId="12" fillId="0" borderId="16" xfId="43" applyNumberFormat="1" applyFont="1" applyBorder="1" applyAlignment="1">
      <alignment wrapText="1" shrinkToFit="1"/>
    </xf>
    <xf numFmtId="171" fontId="12" fillId="32" borderId="16" xfId="43" applyFont="1" applyFill="1" applyBorder="1" applyAlignment="1">
      <alignment/>
    </xf>
    <xf numFmtId="4" fontId="62" fillId="0" borderId="14" xfId="43" applyNumberFormat="1" applyFont="1" applyBorder="1" applyAlignment="1">
      <alignment/>
    </xf>
    <xf numFmtId="0" fontId="14" fillId="0" borderId="0" xfId="0" applyFont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181" fontId="11" fillId="0" borderId="12" xfId="43" applyNumberFormat="1" applyFont="1" applyBorder="1" applyAlignment="1">
      <alignment/>
    </xf>
    <xf numFmtId="171" fontId="11" fillId="0" borderId="12" xfId="43" applyFont="1" applyBorder="1" applyAlignment="1">
      <alignment/>
    </xf>
    <xf numFmtId="0" fontId="11" fillId="0" borderId="0" xfId="0" applyFont="1" applyAlignment="1">
      <alignment/>
    </xf>
    <xf numFmtId="181" fontId="11" fillId="0" borderId="12" xfId="43" applyNumberFormat="1" applyFont="1" applyBorder="1" applyAlignment="1">
      <alignment horizontal="center"/>
    </xf>
    <xf numFmtId="171" fontId="11" fillId="0" borderId="12" xfId="43" applyFont="1" applyBorder="1" applyAlignment="1">
      <alignment horizontal="center"/>
    </xf>
    <xf numFmtId="181" fontId="11" fillId="0" borderId="14" xfId="43" applyNumberFormat="1" applyFont="1" applyBorder="1" applyAlignment="1">
      <alignment horizontal="center"/>
    </xf>
    <xf numFmtId="171" fontId="11" fillId="0" borderId="14" xfId="43" applyFont="1" applyBorder="1" applyAlignment="1">
      <alignment horizontal="center"/>
    </xf>
    <xf numFmtId="181" fontId="11" fillId="0" borderId="14" xfId="43" applyNumberFormat="1" applyFont="1" applyBorder="1" applyAlignment="1">
      <alignment/>
    </xf>
    <xf numFmtId="171" fontId="11" fillId="0" borderId="14" xfId="43" applyFont="1" applyBorder="1" applyAlignment="1">
      <alignment/>
    </xf>
    <xf numFmtId="181" fontId="12" fillId="0" borderId="16" xfId="43" applyNumberFormat="1" applyFont="1" applyBorder="1" applyAlignment="1">
      <alignment/>
    </xf>
    <xf numFmtId="171" fontId="12" fillId="0" borderId="16" xfId="43" applyFont="1" applyBorder="1" applyAlignment="1">
      <alignment/>
    </xf>
    <xf numFmtId="171" fontId="12" fillId="0" borderId="16" xfId="43" applyFont="1" applyBorder="1" applyAlignment="1">
      <alignment horizontal="right"/>
    </xf>
    <xf numFmtId="181" fontId="12" fillId="0" borderId="10" xfId="43" applyNumberFormat="1" applyFont="1" applyBorder="1" applyAlignment="1">
      <alignment/>
    </xf>
    <xf numFmtId="171" fontId="12" fillId="0" borderId="10" xfId="43" applyFont="1" applyBorder="1" applyAlignment="1">
      <alignment/>
    </xf>
    <xf numFmtId="171" fontId="12" fillId="0" borderId="10" xfId="43" applyFont="1" applyBorder="1" applyAlignment="1">
      <alignment horizontal="right"/>
    </xf>
    <xf numFmtId="0" fontId="11" fillId="33" borderId="15" xfId="0" applyFont="1" applyFill="1" applyBorder="1" applyAlignment="1">
      <alignment horizontal="center" vertical="center"/>
    </xf>
    <xf numFmtId="181" fontId="11" fillId="0" borderId="11" xfId="43" applyNumberFormat="1" applyFont="1" applyBorder="1" applyAlignment="1">
      <alignment horizontal="center"/>
    </xf>
    <xf numFmtId="181" fontId="11" fillId="0" borderId="11" xfId="43" applyNumberFormat="1" applyFont="1" applyBorder="1" applyAlignment="1">
      <alignment/>
    </xf>
    <xf numFmtId="171" fontId="11" fillId="0" borderId="11" xfId="43" applyFont="1" applyBorder="1" applyAlignment="1">
      <alignment/>
    </xf>
    <xf numFmtId="181" fontId="12" fillId="0" borderId="11" xfId="43" applyNumberFormat="1" applyFont="1" applyBorder="1" applyAlignment="1">
      <alignment/>
    </xf>
    <xf numFmtId="171" fontId="12" fillId="0" borderId="11" xfId="43" applyFont="1" applyBorder="1" applyAlignment="1">
      <alignment/>
    </xf>
    <xf numFmtId="181" fontId="12" fillId="0" borderId="0" xfId="43" applyNumberFormat="1" applyFont="1" applyAlignment="1">
      <alignment/>
    </xf>
    <xf numFmtId="171" fontId="12" fillId="0" borderId="0" xfId="43" applyFont="1" applyAlignment="1">
      <alignment/>
    </xf>
    <xf numFmtId="181" fontId="12" fillId="0" borderId="18" xfId="43" applyNumberFormat="1" applyFont="1" applyBorder="1" applyAlignment="1">
      <alignment horizontal="center"/>
    </xf>
    <xf numFmtId="171" fontId="12" fillId="0" borderId="18" xfId="43" applyFont="1" applyBorder="1" applyAlignment="1">
      <alignment horizontal="center"/>
    </xf>
    <xf numFmtId="181" fontId="11" fillId="0" borderId="0" xfId="43" applyNumberFormat="1" applyFont="1" applyAlignment="1">
      <alignment/>
    </xf>
    <xf numFmtId="171" fontId="11" fillId="0" borderId="0" xfId="43" applyFont="1" applyAlignment="1">
      <alignment/>
    </xf>
    <xf numFmtId="0" fontId="14" fillId="0" borderId="0" xfId="0" applyFont="1" applyAlignment="1">
      <alignment/>
    </xf>
    <xf numFmtId="0" fontId="11" fillId="33" borderId="19" xfId="0" applyFont="1" applyFill="1" applyBorder="1" applyAlignment="1">
      <alignment horizontal="center" vertical="center"/>
    </xf>
    <xf numFmtId="181" fontId="12" fillId="0" borderId="20" xfId="0" applyNumberFormat="1" applyFont="1" applyBorder="1" applyAlignment="1">
      <alignment/>
    </xf>
    <xf numFmtId="171" fontId="12" fillId="0" borderId="18" xfId="43" applyFont="1" applyBorder="1" applyAlignment="1">
      <alignment/>
    </xf>
    <xf numFmtId="181" fontId="12" fillId="0" borderId="18" xfId="43" applyNumberFormat="1" applyFont="1" applyBorder="1" applyAlignment="1">
      <alignment/>
    </xf>
    <xf numFmtId="181" fontId="11" fillId="0" borderId="0" xfId="0" applyNumberFormat="1" applyFont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171" fontId="62" fillId="0" borderId="12" xfId="43" applyFont="1" applyBorder="1" applyAlignment="1">
      <alignment/>
    </xf>
    <xf numFmtId="189" fontId="11" fillId="0" borderId="12" xfId="43" applyNumberFormat="1" applyFont="1" applyBorder="1" applyAlignment="1">
      <alignment/>
    </xf>
    <xf numFmtId="0" fontId="11" fillId="0" borderId="11" xfId="0" applyFont="1" applyBorder="1" applyAlignment="1">
      <alignment vertical="center"/>
    </xf>
    <xf numFmtId="181" fontId="11" fillId="0" borderId="21" xfId="43" applyNumberFormat="1" applyFont="1" applyBorder="1" applyAlignment="1">
      <alignment/>
    </xf>
    <xf numFmtId="171" fontId="11" fillId="0" borderId="21" xfId="43" applyFont="1" applyBorder="1" applyAlignment="1">
      <alignment/>
    </xf>
    <xf numFmtId="4" fontId="11" fillId="0" borderId="12" xfId="43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1" xfId="43" applyNumberFormat="1" applyFont="1" applyBorder="1" applyAlignment="1">
      <alignment/>
    </xf>
    <xf numFmtId="0" fontId="11" fillId="33" borderId="22" xfId="0" applyFont="1" applyFill="1" applyBorder="1" applyAlignment="1">
      <alignment horizontal="center" vertical="center"/>
    </xf>
    <xf numFmtId="181" fontId="11" fillId="0" borderId="23" xfId="43" applyNumberFormat="1" applyFont="1" applyBorder="1" applyAlignment="1">
      <alignment horizontal="center"/>
    </xf>
    <xf numFmtId="171" fontId="11" fillId="0" borderId="23" xfId="43" applyFont="1" applyBorder="1" applyAlignment="1">
      <alignment horizontal="center"/>
    </xf>
    <xf numFmtId="181" fontId="11" fillId="0" borderId="23" xfId="43" applyNumberFormat="1" applyFont="1" applyBorder="1" applyAlignment="1">
      <alignment/>
    </xf>
    <xf numFmtId="171" fontId="11" fillId="0" borderId="23" xfId="43" applyFont="1" applyBorder="1" applyAlignment="1">
      <alignment/>
    </xf>
    <xf numFmtId="0" fontId="11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4" fontId="8" fillId="0" borderId="0" xfId="0" applyNumberFormat="1" applyFont="1" applyAlignment="1">
      <alignment horizontal="center"/>
    </xf>
    <xf numFmtId="4" fontId="63" fillId="0" borderId="0" xfId="0" applyNumberFormat="1" applyFont="1" applyAlignment="1">
      <alignment horizontal="center"/>
    </xf>
    <xf numFmtId="4" fontId="64" fillId="0" borderId="12" xfId="43" applyNumberFormat="1" applyFont="1" applyBorder="1" applyAlignment="1">
      <alignment horizontal="right"/>
    </xf>
    <xf numFmtId="4" fontId="63" fillId="0" borderId="15" xfId="43" applyNumberFormat="1" applyFont="1" applyBorder="1" applyAlignment="1">
      <alignment horizontal="right"/>
    </xf>
    <xf numFmtId="4" fontId="63" fillId="0" borderId="12" xfId="43" applyNumberFormat="1" applyFont="1" applyBorder="1" applyAlignment="1">
      <alignment horizontal="center"/>
    </xf>
    <xf numFmtId="4" fontId="63" fillId="0" borderId="12" xfId="43" applyNumberFormat="1" applyFont="1" applyBorder="1" applyAlignment="1">
      <alignment horizontal="right"/>
    </xf>
    <xf numFmtId="171" fontId="62" fillId="0" borderId="12" xfId="43" applyFont="1" applyBorder="1" applyAlignment="1">
      <alignment horizontal="center"/>
    </xf>
    <xf numFmtId="171" fontId="62" fillId="0" borderId="11" xfId="43" applyFont="1" applyBorder="1" applyAlignment="1">
      <alignment horizontal="center"/>
    </xf>
    <xf numFmtId="4" fontId="8" fillId="0" borderId="15" xfId="43" applyNumberFormat="1" applyFont="1" applyBorder="1" applyAlignment="1">
      <alignment horizontal="right"/>
    </xf>
    <xf numFmtId="4" fontId="65" fillId="0" borderId="15" xfId="43" applyNumberFormat="1" applyFont="1" applyBorder="1" applyAlignment="1">
      <alignment horizontal="right"/>
    </xf>
    <xf numFmtId="4" fontId="65" fillId="0" borderId="12" xfId="43" applyNumberFormat="1" applyFont="1" applyBorder="1" applyAlignment="1">
      <alignment horizontal="center"/>
    </xf>
    <xf numFmtId="4" fontId="65" fillId="0" borderId="12" xfId="43" applyNumberFormat="1" applyFont="1" applyBorder="1" applyAlignment="1">
      <alignment horizontal="right"/>
    </xf>
    <xf numFmtId="4" fontId="65" fillId="0" borderId="0" xfId="0" applyNumberFormat="1" applyFont="1" applyAlignment="1">
      <alignment horizontal="center"/>
    </xf>
    <xf numFmtId="4" fontId="65" fillId="0" borderId="0" xfId="0" applyNumberFormat="1" applyFont="1" applyAlignment="1">
      <alignment horizontal="left"/>
    </xf>
    <xf numFmtId="4" fontId="8" fillId="0" borderId="12" xfId="43" applyNumberFormat="1" applyFont="1" applyBorder="1" applyAlignment="1">
      <alignment horizontal="right"/>
    </xf>
    <xf numFmtId="4" fontId="60" fillId="0" borderId="15" xfId="43" applyNumberFormat="1" applyFont="1" applyBorder="1" applyAlignment="1">
      <alignment horizontal="right"/>
    </xf>
    <xf numFmtId="4" fontId="60" fillId="0" borderId="12" xfId="43" applyNumberFormat="1" applyFont="1" applyBorder="1" applyAlignment="1">
      <alignment horizontal="right"/>
    </xf>
    <xf numFmtId="17" fontId="8" fillId="0" borderId="12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" fontId="12" fillId="34" borderId="12" xfId="43" applyNumberFormat="1" applyFont="1" applyFill="1" applyBorder="1" applyAlignment="1">
      <alignment horizontal="right"/>
    </xf>
    <xf numFmtId="171" fontId="4" fillId="0" borderId="0" xfId="43" applyFont="1" applyAlignment="1">
      <alignment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/>
    </xf>
    <xf numFmtId="4" fontId="66" fillId="0" borderId="15" xfId="43" applyNumberFormat="1" applyFont="1" applyBorder="1" applyAlignment="1">
      <alignment horizontal="right"/>
    </xf>
    <xf numFmtId="4" fontId="66" fillId="0" borderId="12" xfId="43" applyNumberFormat="1" applyFont="1" applyBorder="1" applyAlignment="1">
      <alignment horizontal="right"/>
    </xf>
    <xf numFmtId="17" fontId="11" fillId="33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5" xfId="0" applyNumberFormat="1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26" xfId="0" applyFont="1" applyFill="1" applyBorder="1" applyAlignment="1">
      <alignment horizontal="center"/>
    </xf>
    <xf numFmtId="0" fontId="13" fillId="35" borderId="0" xfId="0" applyFont="1" applyFill="1" applyAlignment="1">
      <alignment horizontal="center"/>
    </xf>
    <xf numFmtId="181" fontId="11" fillId="0" borderId="0" xfId="0" applyNumberFormat="1" applyFont="1" applyAlignment="1">
      <alignment horizontal="center"/>
    </xf>
    <xf numFmtId="0" fontId="13" fillId="35" borderId="10" xfId="0" applyFont="1" applyFill="1" applyBorder="1" applyAlignment="1">
      <alignment horizontal="center" vertical="center"/>
    </xf>
    <xf numFmtId="4" fontId="8" fillId="0" borderId="0" xfId="43" applyNumberFormat="1" applyFont="1" applyAlignment="1">
      <alignment horizontal="center"/>
    </xf>
    <xf numFmtId="4" fontId="12" fillId="32" borderId="16" xfId="43" applyNumberFormat="1" applyFont="1" applyFill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" fontId="63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1" fillId="0" borderId="17" xfId="0" applyNumberFormat="1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" fontId="8" fillId="0" borderId="28" xfId="0" applyNumberFormat="1" applyFont="1" applyBorder="1" applyAlignment="1">
      <alignment horizontal="center"/>
    </xf>
    <xf numFmtId="4" fontId="11" fillId="34" borderId="17" xfId="0" applyNumberFormat="1" applyFont="1" applyFill="1" applyBorder="1" applyAlignment="1">
      <alignment horizontal="center"/>
    </xf>
    <xf numFmtId="4" fontId="11" fillId="34" borderId="27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4"/>
  <sheetViews>
    <sheetView tabSelected="1" view="pageBreakPreview" zoomScale="110" zoomScaleNormal="120" zoomScaleSheetLayoutView="110" zoomScalePageLayoutView="0" workbookViewId="0" topLeftCell="A298">
      <selection activeCell="E308" sqref="E308"/>
    </sheetView>
  </sheetViews>
  <sheetFormatPr defaultColWidth="9.140625" defaultRowHeight="12.75"/>
  <cols>
    <col min="1" max="1" width="28.7109375" style="82" customWidth="1"/>
    <col min="2" max="2" width="11.7109375" style="114" customWidth="1"/>
    <col min="3" max="3" width="14.7109375" style="114" customWidth="1"/>
    <col min="4" max="4" width="11.7109375" style="114" customWidth="1"/>
    <col min="5" max="5" width="14.7109375" style="114" customWidth="1"/>
    <col min="6" max="6" width="11.7109375" style="114" customWidth="1"/>
    <col min="7" max="7" width="14.8515625" style="114" customWidth="1"/>
    <col min="8" max="8" width="11.7109375" style="114" customWidth="1"/>
    <col min="9" max="9" width="16.28125" style="114" customWidth="1"/>
    <col min="10" max="16384" width="9.140625" style="114" customWidth="1"/>
  </cols>
  <sheetData>
    <row r="1" spans="1:9" s="82" customFormat="1" ht="33" customHeight="1">
      <c r="A1" s="175" t="s">
        <v>91</v>
      </c>
      <c r="B1" s="175"/>
      <c r="C1" s="175"/>
      <c r="D1" s="175"/>
      <c r="E1" s="175"/>
      <c r="F1" s="175"/>
      <c r="G1" s="175"/>
      <c r="H1" s="175"/>
      <c r="I1" s="175"/>
    </row>
    <row r="2" spans="1:9" s="84" customFormat="1" ht="21" customHeight="1">
      <c r="A2" s="83" t="s">
        <v>0</v>
      </c>
      <c r="B2" s="164" t="s">
        <v>92</v>
      </c>
      <c r="C2" s="167"/>
      <c r="D2" s="165" t="s">
        <v>93</v>
      </c>
      <c r="E2" s="169"/>
      <c r="F2" s="165" t="s">
        <v>94</v>
      </c>
      <c r="G2" s="169"/>
      <c r="H2" s="165" t="s">
        <v>95</v>
      </c>
      <c r="I2" s="169"/>
    </row>
    <row r="3" spans="1:9" s="84" customFormat="1" ht="18.75">
      <c r="A3" s="85" t="s">
        <v>1</v>
      </c>
      <c r="B3" s="83" t="s">
        <v>31</v>
      </c>
      <c r="C3" s="83" t="s">
        <v>32</v>
      </c>
      <c r="D3" s="83" t="s">
        <v>31</v>
      </c>
      <c r="E3" s="83" t="s">
        <v>32</v>
      </c>
      <c r="F3" s="83" t="s">
        <v>31</v>
      </c>
      <c r="G3" s="83" t="s">
        <v>32</v>
      </c>
      <c r="H3" s="83" t="s">
        <v>31</v>
      </c>
      <c r="I3" s="83" t="s">
        <v>32</v>
      </c>
    </row>
    <row r="4" spans="1:9" s="89" customFormat="1" ht="18.75">
      <c r="A4" s="86" t="s">
        <v>9</v>
      </c>
      <c r="B4" s="87">
        <v>21876</v>
      </c>
      <c r="C4" s="88">
        <v>373743.9</v>
      </c>
      <c r="D4" s="87">
        <v>22312</v>
      </c>
      <c r="E4" s="88">
        <v>381189.55</v>
      </c>
      <c r="F4" s="87">
        <v>22514</v>
      </c>
      <c r="G4" s="88">
        <v>384639.15</v>
      </c>
      <c r="H4" s="87">
        <v>22859</v>
      </c>
      <c r="I4" s="88">
        <v>390530.78</v>
      </c>
    </row>
    <row r="5" spans="1:9" s="89" customFormat="1" ht="18.75">
      <c r="A5" s="86" t="s">
        <v>38</v>
      </c>
      <c r="B5" s="87">
        <v>138</v>
      </c>
      <c r="C5" s="88">
        <v>3354.56</v>
      </c>
      <c r="D5" s="87">
        <v>249</v>
      </c>
      <c r="E5" s="88">
        <v>4201.29</v>
      </c>
      <c r="F5" s="87">
        <v>152</v>
      </c>
      <c r="G5" s="88">
        <v>3356.8</v>
      </c>
      <c r="H5" s="87">
        <v>47</v>
      </c>
      <c r="I5" s="88">
        <v>3339.95</v>
      </c>
    </row>
    <row r="6" spans="1:9" s="89" customFormat="1" ht="18.75">
      <c r="A6" s="86" t="s">
        <v>40</v>
      </c>
      <c r="B6" s="87">
        <v>5261</v>
      </c>
      <c r="C6" s="88">
        <v>90006.22</v>
      </c>
      <c r="D6" s="87">
        <v>7831</v>
      </c>
      <c r="E6" s="88">
        <v>133894.62</v>
      </c>
      <c r="F6" s="87">
        <v>7072</v>
      </c>
      <c r="G6" s="88">
        <v>120933.03</v>
      </c>
      <c r="H6" s="87">
        <v>6882</v>
      </c>
      <c r="I6" s="88">
        <v>117688.36</v>
      </c>
    </row>
    <row r="7" spans="1:9" s="89" customFormat="1" ht="18.75">
      <c r="A7" s="86" t="s">
        <v>39</v>
      </c>
      <c r="B7" s="90">
        <v>878</v>
      </c>
      <c r="C7" s="91">
        <v>14942.85</v>
      </c>
      <c r="D7" s="90">
        <v>981</v>
      </c>
      <c r="E7" s="91">
        <v>16701.8</v>
      </c>
      <c r="F7" s="90">
        <v>909</v>
      </c>
      <c r="G7" s="91">
        <v>15472.24</v>
      </c>
      <c r="H7" s="87">
        <v>630</v>
      </c>
      <c r="I7" s="88">
        <v>10707.7</v>
      </c>
    </row>
    <row r="8" spans="1:9" s="89" customFormat="1" ht="18.75">
      <c r="A8" s="86" t="s">
        <v>74</v>
      </c>
      <c r="B8" s="92">
        <v>99</v>
      </c>
      <c r="C8" s="93">
        <v>13712.32</v>
      </c>
      <c r="D8" s="92">
        <v>482</v>
      </c>
      <c r="E8" s="93">
        <v>13773.79</v>
      </c>
      <c r="F8" s="92">
        <v>812</v>
      </c>
      <c r="G8" s="93">
        <v>14029.75</v>
      </c>
      <c r="H8" s="94">
        <v>801</v>
      </c>
      <c r="I8" s="95">
        <v>13841.91</v>
      </c>
    </row>
    <row r="9" spans="1:9" s="89" customFormat="1" ht="19.5" thickBot="1">
      <c r="A9" s="84"/>
      <c r="B9" s="96">
        <f aca="true" t="shared" si="0" ref="B9:G9">SUM(B4:B8)</f>
        <v>28252</v>
      </c>
      <c r="C9" s="97">
        <f t="shared" si="0"/>
        <v>495759.85000000003</v>
      </c>
      <c r="D9" s="96">
        <f t="shared" si="0"/>
        <v>31855</v>
      </c>
      <c r="E9" s="97">
        <f t="shared" si="0"/>
        <v>549761.05</v>
      </c>
      <c r="F9" s="96">
        <f t="shared" si="0"/>
        <v>31459</v>
      </c>
      <c r="G9" s="98">
        <f t="shared" si="0"/>
        <v>538430.97</v>
      </c>
      <c r="H9" s="96">
        <f>SUM(H4:H8)</f>
        <v>31219</v>
      </c>
      <c r="I9" s="97">
        <f>SUM(I4:I8)</f>
        <v>536108.7000000001</v>
      </c>
    </row>
    <row r="10" spans="1:9" s="89" customFormat="1" ht="19.5" thickTop="1">
      <c r="A10" s="84"/>
      <c r="B10" s="99"/>
      <c r="C10" s="100"/>
      <c r="D10" s="99"/>
      <c r="E10" s="100"/>
      <c r="F10" s="99"/>
      <c r="G10" s="101"/>
      <c r="H10" s="99"/>
      <c r="I10" s="100"/>
    </row>
    <row r="11" spans="1:9" s="84" customFormat="1" ht="18.75">
      <c r="A11" s="83" t="s">
        <v>0</v>
      </c>
      <c r="B11" s="166" t="s">
        <v>96</v>
      </c>
      <c r="C11" s="167"/>
      <c r="D11" s="168" t="s">
        <v>97</v>
      </c>
      <c r="E11" s="169"/>
      <c r="F11" s="168" t="s">
        <v>98</v>
      </c>
      <c r="G11" s="169"/>
      <c r="H11" s="168" t="s">
        <v>99</v>
      </c>
      <c r="I11" s="169"/>
    </row>
    <row r="12" spans="1:9" s="84" customFormat="1" ht="18.75">
      <c r="A12" s="85" t="s">
        <v>1</v>
      </c>
      <c r="B12" s="83" t="s">
        <v>31</v>
      </c>
      <c r="C12" s="83" t="s">
        <v>32</v>
      </c>
      <c r="D12" s="83" t="s">
        <v>31</v>
      </c>
      <c r="E12" s="83" t="s">
        <v>32</v>
      </c>
      <c r="F12" s="83" t="s">
        <v>31</v>
      </c>
      <c r="G12" s="83" t="s">
        <v>32</v>
      </c>
      <c r="H12" s="83" t="s">
        <v>31</v>
      </c>
      <c r="I12" s="83" t="s">
        <v>32</v>
      </c>
    </row>
    <row r="13" spans="1:9" s="89" customFormat="1" ht="18.75">
      <c r="A13" s="86" t="s">
        <v>9</v>
      </c>
      <c r="B13" s="87">
        <v>24275</v>
      </c>
      <c r="C13" s="122">
        <v>414712.1</v>
      </c>
      <c r="D13" s="87">
        <v>22362</v>
      </c>
      <c r="E13" s="88">
        <v>382043.41</v>
      </c>
      <c r="F13" s="87">
        <v>25245</v>
      </c>
      <c r="G13" s="88">
        <v>431276.98</v>
      </c>
      <c r="H13" s="87">
        <v>23572</v>
      </c>
      <c r="I13" s="88">
        <v>402706.83</v>
      </c>
    </row>
    <row r="14" spans="1:9" s="89" customFormat="1" ht="18.75">
      <c r="A14" s="86" t="s">
        <v>46</v>
      </c>
      <c r="B14" s="87">
        <v>119</v>
      </c>
      <c r="C14" s="122">
        <v>3351.51</v>
      </c>
      <c r="D14" s="87">
        <v>120</v>
      </c>
      <c r="E14" s="88">
        <v>3351.67</v>
      </c>
      <c r="F14" s="87">
        <v>157</v>
      </c>
      <c r="G14" s="88">
        <v>3357.61</v>
      </c>
      <c r="H14" s="87">
        <v>190</v>
      </c>
      <c r="I14" s="88">
        <v>3362.9</v>
      </c>
    </row>
    <row r="15" spans="1:9" s="89" customFormat="1" ht="18.75">
      <c r="A15" s="86" t="s">
        <v>30</v>
      </c>
      <c r="B15" s="87">
        <v>7959</v>
      </c>
      <c r="C15" s="122">
        <v>136080.5</v>
      </c>
      <c r="D15" s="87">
        <v>5628</v>
      </c>
      <c r="E15" s="88">
        <v>96273.55</v>
      </c>
      <c r="F15" s="87">
        <v>6073</v>
      </c>
      <c r="G15" s="88">
        <v>103872.9</v>
      </c>
      <c r="H15" s="87">
        <v>7538</v>
      </c>
      <c r="I15" s="88">
        <v>128891</v>
      </c>
    </row>
    <row r="16" spans="1:9" s="89" customFormat="1" ht="18.75">
      <c r="A16" s="86" t="s">
        <v>39</v>
      </c>
      <c r="B16" s="90">
        <v>530</v>
      </c>
      <c r="C16" s="145">
        <v>8999.98</v>
      </c>
      <c r="D16" s="87">
        <v>415</v>
      </c>
      <c r="E16" s="88">
        <v>7036.11</v>
      </c>
      <c r="F16" s="87">
        <v>794</v>
      </c>
      <c r="G16" s="88">
        <v>13508.36</v>
      </c>
      <c r="H16" s="87">
        <v>618</v>
      </c>
      <c r="I16" s="88">
        <v>10502.78</v>
      </c>
    </row>
    <row r="17" spans="1:9" s="89" customFormat="1" ht="18.75">
      <c r="A17" s="86" t="s">
        <v>74</v>
      </c>
      <c r="B17" s="103">
        <v>844</v>
      </c>
      <c r="C17" s="146">
        <v>14576.22</v>
      </c>
      <c r="D17" s="104">
        <v>695</v>
      </c>
      <c r="E17" s="105">
        <v>13807.98</v>
      </c>
      <c r="F17" s="104">
        <v>590</v>
      </c>
      <c r="G17" s="105">
        <v>13791.12</v>
      </c>
      <c r="H17" s="104">
        <v>616</v>
      </c>
      <c r="I17" s="105">
        <v>13795.3</v>
      </c>
    </row>
    <row r="18" spans="1:9" s="89" customFormat="1" ht="18.75">
      <c r="A18" s="84"/>
      <c r="B18" s="106">
        <f aca="true" t="shared" si="1" ref="B18:I18">SUM(B13:B17)</f>
        <v>33727</v>
      </c>
      <c r="C18" s="107">
        <f>SUM(C13:C17)</f>
        <v>577720.3099999999</v>
      </c>
      <c r="D18" s="106">
        <f t="shared" si="1"/>
        <v>29220</v>
      </c>
      <c r="E18" s="107">
        <f t="shared" si="1"/>
        <v>502512.7199999999</v>
      </c>
      <c r="F18" s="106">
        <f t="shared" si="1"/>
        <v>32859</v>
      </c>
      <c r="G18" s="107">
        <f t="shared" si="1"/>
        <v>565806.97</v>
      </c>
      <c r="H18" s="106">
        <f t="shared" si="1"/>
        <v>32534</v>
      </c>
      <c r="I18" s="107">
        <f t="shared" si="1"/>
        <v>559258.81</v>
      </c>
    </row>
    <row r="19" spans="1:9" s="89" customFormat="1" ht="18.75">
      <c r="A19" s="84"/>
      <c r="B19" s="108"/>
      <c r="C19" s="109"/>
      <c r="D19" s="108"/>
      <c r="E19" s="109"/>
      <c r="F19" s="108"/>
      <c r="G19" s="109"/>
      <c r="H19" s="108"/>
      <c r="I19" s="109"/>
    </row>
    <row r="20" spans="1:9" s="84" customFormat="1" ht="18.75">
      <c r="A20" s="83" t="s">
        <v>0</v>
      </c>
      <c r="B20" s="164" t="s">
        <v>100</v>
      </c>
      <c r="C20" s="165"/>
      <c r="D20" s="165" t="s">
        <v>101</v>
      </c>
      <c r="E20" s="165"/>
      <c r="F20" s="165" t="s">
        <v>102</v>
      </c>
      <c r="G20" s="165"/>
      <c r="H20" s="165" t="s">
        <v>103</v>
      </c>
      <c r="I20" s="165"/>
    </row>
    <row r="21" spans="1:9" s="84" customFormat="1" ht="18.75">
      <c r="A21" s="85" t="s">
        <v>1</v>
      </c>
      <c r="B21" s="83" t="s">
        <v>31</v>
      </c>
      <c r="C21" s="83" t="s">
        <v>32</v>
      </c>
      <c r="D21" s="83" t="s">
        <v>31</v>
      </c>
      <c r="E21" s="83" t="s">
        <v>32</v>
      </c>
      <c r="F21" s="83" t="s">
        <v>31</v>
      </c>
      <c r="G21" s="83" t="s">
        <v>32</v>
      </c>
      <c r="H21" s="83" t="s">
        <v>31</v>
      </c>
      <c r="I21" s="83" t="s">
        <v>32</v>
      </c>
    </row>
    <row r="22" spans="1:9" s="89" customFormat="1" ht="18.75">
      <c r="A22" s="86" t="s">
        <v>9</v>
      </c>
      <c r="B22" s="87">
        <v>23737</v>
      </c>
      <c r="C22" s="88">
        <v>405524.56</v>
      </c>
      <c r="D22" s="87">
        <v>22690</v>
      </c>
      <c r="E22" s="88">
        <v>387644.74</v>
      </c>
      <c r="F22" s="87">
        <v>22828</v>
      </c>
      <c r="G22" s="88">
        <v>390001.39</v>
      </c>
      <c r="H22" s="87">
        <v>22583</v>
      </c>
      <c r="I22" s="88">
        <v>385817.48</v>
      </c>
    </row>
    <row r="23" spans="1:9" s="89" customFormat="1" ht="18.75">
      <c r="A23" s="86" t="s">
        <v>47</v>
      </c>
      <c r="B23" s="87">
        <v>216</v>
      </c>
      <c r="C23" s="88">
        <v>3637.74</v>
      </c>
      <c r="D23" s="87">
        <v>51</v>
      </c>
      <c r="E23" s="88">
        <v>3362.58</v>
      </c>
      <c r="F23" s="87">
        <v>214</v>
      </c>
      <c r="G23" s="88">
        <v>3358.57</v>
      </c>
      <c r="H23" s="87">
        <v>274</v>
      </c>
      <c r="I23" s="88">
        <v>4628.22</v>
      </c>
    </row>
    <row r="24" spans="1:9" s="89" customFormat="1" ht="18.75">
      <c r="A24" s="86" t="s">
        <v>30</v>
      </c>
      <c r="B24" s="87">
        <v>4670</v>
      </c>
      <c r="C24" s="88">
        <v>79913.59</v>
      </c>
      <c r="D24" s="87">
        <v>3824</v>
      </c>
      <c r="E24" s="88">
        <v>65466.28</v>
      </c>
      <c r="F24" s="87">
        <v>5400</v>
      </c>
      <c r="G24" s="88">
        <v>92379.95</v>
      </c>
      <c r="H24" s="87">
        <v>4350</v>
      </c>
      <c r="I24" s="88">
        <v>74448.89</v>
      </c>
    </row>
    <row r="25" spans="1:9" s="89" customFormat="1" ht="18.75">
      <c r="A25" s="86" t="s">
        <v>39</v>
      </c>
      <c r="B25" s="90">
        <v>773</v>
      </c>
      <c r="C25" s="91">
        <v>13149.74</v>
      </c>
      <c r="D25" s="90">
        <v>559</v>
      </c>
      <c r="E25" s="91">
        <v>9495.22</v>
      </c>
      <c r="F25" s="87">
        <v>536</v>
      </c>
      <c r="G25" s="88">
        <v>9102.45</v>
      </c>
      <c r="H25" s="87">
        <v>830</v>
      </c>
      <c r="I25" s="88">
        <v>14123.14</v>
      </c>
    </row>
    <row r="26" spans="1:9" s="89" customFormat="1" ht="18.75">
      <c r="A26" s="86" t="s">
        <v>74</v>
      </c>
      <c r="B26" s="90">
        <v>242</v>
      </c>
      <c r="C26" s="91">
        <v>13735.27</v>
      </c>
      <c r="D26" s="90">
        <v>92</v>
      </c>
      <c r="E26" s="91">
        <v>13711.19</v>
      </c>
      <c r="F26" s="87">
        <v>284</v>
      </c>
      <c r="G26" s="88">
        <v>13742.01</v>
      </c>
      <c r="H26" s="87">
        <v>1146</v>
      </c>
      <c r="I26" s="88">
        <v>19733.54</v>
      </c>
    </row>
    <row r="27" spans="1:9" s="89" customFormat="1" ht="19.5" thickBot="1">
      <c r="A27" s="84"/>
      <c r="B27" s="110">
        <f aca="true" t="shared" si="2" ref="B27:I27">SUM(B22:B26)</f>
        <v>29638</v>
      </c>
      <c r="C27" s="111">
        <f t="shared" si="2"/>
        <v>515960.9</v>
      </c>
      <c r="D27" s="110">
        <f t="shared" si="2"/>
        <v>27216</v>
      </c>
      <c r="E27" s="111">
        <f t="shared" si="2"/>
        <v>479680.00999999995</v>
      </c>
      <c r="F27" s="110">
        <f t="shared" si="2"/>
        <v>29262</v>
      </c>
      <c r="G27" s="111">
        <f t="shared" si="2"/>
        <v>508584.37000000005</v>
      </c>
      <c r="H27" s="110">
        <f t="shared" si="2"/>
        <v>29183</v>
      </c>
      <c r="I27" s="111">
        <f t="shared" si="2"/>
        <v>498751.26999999996</v>
      </c>
    </row>
    <row r="28" spans="1:9" s="89" customFormat="1" ht="19.5" thickTop="1">
      <c r="A28" s="84"/>
      <c r="B28" s="112" t="s">
        <v>48</v>
      </c>
      <c r="C28" s="113" t="s">
        <v>64</v>
      </c>
      <c r="D28" s="112"/>
      <c r="E28" s="113"/>
      <c r="F28" s="112"/>
      <c r="G28" s="113"/>
      <c r="H28" s="112"/>
      <c r="I28" s="113"/>
    </row>
    <row r="29" spans="1:9" s="89" customFormat="1" ht="18.75">
      <c r="A29" s="84"/>
      <c r="B29" s="112"/>
      <c r="C29" s="113" t="s">
        <v>72</v>
      </c>
      <c r="D29" s="112"/>
      <c r="E29" s="113"/>
      <c r="F29" s="112"/>
      <c r="G29" s="113"/>
      <c r="H29" s="112"/>
      <c r="I29" s="113">
        <f>G26+E26+C26+I17+G17+E17+C17+I8+G8+E8+C8</f>
        <v>152516.86000000002</v>
      </c>
    </row>
    <row r="30" spans="1:9" s="89" customFormat="1" ht="18.75">
      <c r="A30" s="84"/>
      <c r="B30" s="112"/>
      <c r="C30" s="113" t="s">
        <v>70</v>
      </c>
      <c r="D30" s="112"/>
      <c r="E30" s="113"/>
      <c r="F30" s="112"/>
      <c r="G30" s="113"/>
      <c r="H30" s="112"/>
      <c r="I30" s="113"/>
    </row>
    <row r="31" spans="1:9" s="89" customFormat="1" ht="18.75">
      <c r="A31" s="84"/>
      <c r="B31" s="112"/>
      <c r="C31" s="113" t="s">
        <v>71</v>
      </c>
      <c r="D31" s="112"/>
      <c r="E31" s="113"/>
      <c r="F31" s="112"/>
      <c r="G31" s="113"/>
      <c r="H31" s="112"/>
      <c r="I31" s="113"/>
    </row>
    <row r="32" spans="1:9" s="89" customFormat="1" ht="18.75">
      <c r="A32" s="84"/>
      <c r="B32" s="112"/>
      <c r="C32" s="113" t="s">
        <v>149</v>
      </c>
      <c r="D32" s="112"/>
      <c r="E32" s="113"/>
      <c r="F32" s="112"/>
      <c r="G32" s="113"/>
      <c r="H32" s="112"/>
      <c r="I32" s="113"/>
    </row>
    <row r="33" spans="1:9" ht="36" customHeight="1">
      <c r="A33" s="171" t="s">
        <v>104</v>
      </c>
      <c r="B33" s="171"/>
      <c r="C33" s="171"/>
      <c r="D33" s="171"/>
      <c r="E33" s="171"/>
      <c r="F33" s="171"/>
      <c r="G33" s="171"/>
      <c r="H33" s="171"/>
      <c r="I33" s="171"/>
    </row>
    <row r="34" spans="1:9" s="84" customFormat="1" ht="20.25" customHeight="1">
      <c r="A34" s="115" t="s">
        <v>0</v>
      </c>
      <c r="B34" s="164" t="s">
        <v>92</v>
      </c>
      <c r="C34" s="167"/>
      <c r="D34" s="165" t="s">
        <v>93</v>
      </c>
      <c r="E34" s="169"/>
      <c r="F34" s="165" t="s">
        <v>94</v>
      </c>
      <c r="G34" s="169"/>
      <c r="H34" s="165" t="s">
        <v>95</v>
      </c>
      <c r="I34" s="169"/>
    </row>
    <row r="35" spans="1:9" s="84" customFormat="1" ht="18.75">
      <c r="A35" s="85" t="s">
        <v>3</v>
      </c>
      <c r="B35" s="83" t="s">
        <v>31</v>
      </c>
      <c r="C35" s="83" t="s">
        <v>32</v>
      </c>
      <c r="D35" s="83" t="s">
        <v>31</v>
      </c>
      <c r="E35" s="83" t="s">
        <v>32</v>
      </c>
      <c r="F35" s="83" t="s">
        <v>31</v>
      </c>
      <c r="G35" s="83" t="s">
        <v>32</v>
      </c>
      <c r="H35" s="83" t="s">
        <v>31</v>
      </c>
      <c r="I35" s="83" t="s">
        <v>32</v>
      </c>
    </row>
    <row r="36" spans="1:9" s="89" customFormat="1" ht="18.75">
      <c r="A36" s="86" t="s">
        <v>10</v>
      </c>
      <c r="B36" s="87">
        <v>8162</v>
      </c>
      <c r="C36" s="88">
        <v>139547.17</v>
      </c>
      <c r="D36" s="87">
        <v>7397</v>
      </c>
      <c r="E36" s="88">
        <v>126483.12</v>
      </c>
      <c r="F36" s="87">
        <v>7771</v>
      </c>
      <c r="G36" s="88">
        <v>132869.99</v>
      </c>
      <c r="H36" s="87">
        <v>6494</v>
      </c>
      <c r="I36" s="88">
        <v>111062.4</v>
      </c>
    </row>
    <row r="37" spans="1:9" s="89" customFormat="1" ht="18.75">
      <c r="A37" s="86" t="s">
        <v>41</v>
      </c>
      <c r="B37" s="90">
        <v>3178</v>
      </c>
      <c r="C37" s="91">
        <v>54434.41</v>
      </c>
      <c r="D37" s="90">
        <v>3333</v>
      </c>
      <c r="E37" s="91">
        <v>57081.38</v>
      </c>
      <c r="F37" s="90">
        <v>3454</v>
      </c>
      <c r="G37" s="91">
        <v>59147.72</v>
      </c>
      <c r="H37" s="87">
        <v>1530</v>
      </c>
      <c r="I37" s="88">
        <v>26291.18</v>
      </c>
    </row>
    <row r="38" spans="1:9" s="89" customFormat="1" ht="18.75">
      <c r="A38" s="86" t="s">
        <v>68</v>
      </c>
      <c r="B38" s="90">
        <v>853</v>
      </c>
      <c r="C38" s="91">
        <v>14622.92</v>
      </c>
      <c r="D38" s="90">
        <v>803</v>
      </c>
      <c r="E38" s="91">
        <v>13769.06</v>
      </c>
      <c r="F38" s="90">
        <v>1148</v>
      </c>
      <c r="G38" s="91">
        <v>19660.69</v>
      </c>
      <c r="H38" s="87">
        <v>822</v>
      </c>
      <c r="I38" s="88">
        <v>14093.53</v>
      </c>
    </row>
    <row r="39" spans="1:9" s="89" customFormat="1" ht="19.5" thickBot="1">
      <c r="A39" s="84"/>
      <c r="B39" s="116">
        <f aca="true" t="shared" si="3" ref="B39:I39">SUM(B36:B38)</f>
        <v>12193</v>
      </c>
      <c r="C39" s="117">
        <f t="shared" si="3"/>
        <v>208604.50000000003</v>
      </c>
      <c r="D39" s="118">
        <f t="shared" si="3"/>
        <v>11533</v>
      </c>
      <c r="E39" s="117">
        <f t="shared" si="3"/>
        <v>197333.56</v>
      </c>
      <c r="F39" s="118">
        <f t="shared" si="3"/>
        <v>12373</v>
      </c>
      <c r="G39" s="117">
        <f t="shared" si="3"/>
        <v>211678.4</v>
      </c>
      <c r="H39" s="118">
        <f t="shared" si="3"/>
        <v>8846</v>
      </c>
      <c r="I39" s="117">
        <f t="shared" si="3"/>
        <v>151447.11</v>
      </c>
    </row>
    <row r="40" spans="1:9" s="89" customFormat="1" ht="19.5" thickTop="1">
      <c r="A40" s="84"/>
      <c r="C40" s="113"/>
      <c r="D40" s="112"/>
      <c r="E40" s="113"/>
      <c r="F40" s="112"/>
      <c r="G40" s="113"/>
      <c r="H40" s="112"/>
      <c r="I40" s="113"/>
    </row>
    <row r="41" spans="1:9" s="89" customFormat="1" ht="18.75">
      <c r="A41" s="84"/>
      <c r="C41" s="113"/>
      <c r="D41" s="112"/>
      <c r="E41" s="113"/>
      <c r="F41" s="112"/>
      <c r="G41" s="113"/>
      <c r="H41" s="112"/>
      <c r="I41" s="113"/>
    </row>
    <row r="42" spans="1:9" s="89" customFormat="1" ht="18.75">
      <c r="A42" s="83" t="s">
        <v>0</v>
      </c>
      <c r="B42" s="166" t="s">
        <v>96</v>
      </c>
      <c r="C42" s="167"/>
      <c r="D42" s="168" t="s">
        <v>97</v>
      </c>
      <c r="E42" s="169"/>
      <c r="F42" s="168" t="s">
        <v>98</v>
      </c>
      <c r="G42" s="169"/>
      <c r="H42" s="168" t="s">
        <v>99</v>
      </c>
      <c r="I42" s="169"/>
    </row>
    <row r="43" spans="1:9" s="89" customFormat="1" ht="18.75">
      <c r="A43" s="85" t="s">
        <v>3</v>
      </c>
      <c r="B43" s="83" t="s">
        <v>31</v>
      </c>
      <c r="C43" s="83" t="s">
        <v>32</v>
      </c>
      <c r="D43" s="83" t="s">
        <v>31</v>
      </c>
      <c r="E43" s="83" t="s">
        <v>32</v>
      </c>
      <c r="F43" s="83" t="s">
        <v>31</v>
      </c>
      <c r="G43" s="83" t="s">
        <v>32</v>
      </c>
      <c r="H43" s="83" t="s">
        <v>31</v>
      </c>
      <c r="I43" s="83" t="s">
        <v>32</v>
      </c>
    </row>
    <row r="44" spans="1:9" s="89" customFormat="1" ht="18.75">
      <c r="A44" s="86" t="s">
        <v>10</v>
      </c>
      <c r="B44" s="87">
        <v>7315</v>
      </c>
      <c r="C44" s="122">
        <v>125082.79</v>
      </c>
      <c r="D44" s="87">
        <v>6970</v>
      </c>
      <c r="E44" s="88">
        <v>119191.15</v>
      </c>
      <c r="F44" s="87">
        <v>8253</v>
      </c>
      <c r="G44" s="88">
        <v>141101.2</v>
      </c>
      <c r="H44" s="87">
        <v>7798</v>
      </c>
      <c r="I44" s="88">
        <v>133331.07</v>
      </c>
    </row>
    <row r="45" spans="1:9" s="89" customFormat="1" ht="18.75">
      <c r="A45" s="86" t="s">
        <v>41</v>
      </c>
      <c r="B45" s="87">
        <v>1982</v>
      </c>
      <c r="C45" s="88">
        <v>34010.08</v>
      </c>
      <c r="D45" s="87">
        <v>2488</v>
      </c>
      <c r="E45" s="88">
        <v>42651.14</v>
      </c>
      <c r="F45" s="87">
        <v>2711</v>
      </c>
      <c r="G45" s="88">
        <v>46459.36</v>
      </c>
      <c r="H45" s="87">
        <v>2611</v>
      </c>
      <c r="I45" s="88">
        <v>44751.64</v>
      </c>
    </row>
    <row r="46" spans="1:9" s="89" customFormat="1" ht="18.75">
      <c r="A46" s="86" t="s">
        <v>68</v>
      </c>
      <c r="B46" s="87">
        <v>1167</v>
      </c>
      <c r="C46" s="88">
        <v>19985.16</v>
      </c>
      <c r="D46" s="87">
        <v>1180</v>
      </c>
      <c r="E46" s="88">
        <v>20207.16</v>
      </c>
      <c r="F46" s="87">
        <v>1303</v>
      </c>
      <c r="G46" s="88">
        <v>22307.66</v>
      </c>
      <c r="H46" s="87">
        <v>1158</v>
      </c>
      <c r="I46" s="88">
        <v>19831.47</v>
      </c>
    </row>
    <row r="47" spans="1:9" s="89" customFormat="1" ht="19.5" thickBot="1">
      <c r="A47" s="84"/>
      <c r="B47" s="116">
        <f>SUM(B44:B46)</f>
        <v>10464</v>
      </c>
      <c r="C47" s="117">
        <f>SUM(C44:C46)</f>
        <v>179078.03</v>
      </c>
      <c r="D47" s="118">
        <f aca="true" t="shared" si="4" ref="D47:I47">SUM(D44:D46)</f>
        <v>10638</v>
      </c>
      <c r="E47" s="117">
        <f t="shared" si="4"/>
        <v>182049.44999999998</v>
      </c>
      <c r="F47" s="118">
        <f t="shared" si="4"/>
        <v>12267</v>
      </c>
      <c r="G47" s="117">
        <f t="shared" si="4"/>
        <v>209868.22</v>
      </c>
      <c r="H47" s="118">
        <f t="shared" si="4"/>
        <v>11567</v>
      </c>
      <c r="I47" s="117">
        <f t="shared" si="4"/>
        <v>197914.18000000002</v>
      </c>
    </row>
    <row r="48" spans="1:9" s="89" customFormat="1" ht="19.5" thickTop="1">
      <c r="A48" s="84"/>
      <c r="B48" s="119"/>
      <c r="C48" s="113"/>
      <c r="D48" s="112"/>
      <c r="E48" s="113"/>
      <c r="F48" s="112"/>
      <c r="G48" s="113"/>
      <c r="H48" s="112"/>
      <c r="I48" s="113"/>
    </row>
    <row r="49" spans="1:9" s="89" customFormat="1" ht="18.75">
      <c r="A49" s="84"/>
      <c r="B49" s="119"/>
      <c r="C49" s="113"/>
      <c r="D49" s="112"/>
      <c r="E49" s="113"/>
      <c r="F49" s="112"/>
      <c r="G49" s="113"/>
      <c r="H49" s="112"/>
      <c r="I49" s="113"/>
    </row>
    <row r="50" spans="1:9" s="89" customFormat="1" ht="18.75">
      <c r="A50" s="83" t="s">
        <v>0</v>
      </c>
      <c r="B50" s="164" t="s">
        <v>100</v>
      </c>
      <c r="C50" s="165"/>
      <c r="D50" s="165" t="s">
        <v>101</v>
      </c>
      <c r="E50" s="165"/>
      <c r="F50" s="165" t="s">
        <v>102</v>
      </c>
      <c r="G50" s="165"/>
      <c r="H50" s="165" t="s">
        <v>103</v>
      </c>
      <c r="I50" s="165"/>
    </row>
    <row r="51" spans="1:9" s="89" customFormat="1" ht="18.75">
      <c r="A51" s="85" t="s">
        <v>1</v>
      </c>
      <c r="B51" s="120" t="s">
        <v>31</v>
      </c>
      <c r="C51" s="120" t="s">
        <v>32</v>
      </c>
      <c r="D51" s="120" t="s">
        <v>31</v>
      </c>
      <c r="E51" s="120" t="s">
        <v>32</v>
      </c>
      <c r="F51" s="120" t="s">
        <v>31</v>
      </c>
      <c r="G51" s="120" t="s">
        <v>32</v>
      </c>
      <c r="H51" s="120" t="s">
        <v>31</v>
      </c>
      <c r="I51" s="120" t="s">
        <v>32</v>
      </c>
    </row>
    <row r="52" spans="1:9" s="89" customFormat="1" ht="18.75">
      <c r="A52" s="86" t="s">
        <v>73</v>
      </c>
      <c r="B52" s="87">
        <v>7240</v>
      </c>
      <c r="C52" s="88">
        <v>123802</v>
      </c>
      <c r="D52" s="87">
        <v>6699</v>
      </c>
      <c r="E52" s="88">
        <v>114563.23</v>
      </c>
      <c r="F52" s="87">
        <v>7679</v>
      </c>
      <c r="G52" s="88">
        <v>131298.89</v>
      </c>
      <c r="H52" s="87">
        <v>7612</v>
      </c>
      <c r="I52" s="88">
        <v>130154.71</v>
      </c>
    </row>
    <row r="53" spans="1:9" s="89" customFormat="1" ht="18.75">
      <c r="A53" s="86" t="s">
        <v>41</v>
      </c>
      <c r="B53" s="87">
        <v>2608</v>
      </c>
      <c r="C53" s="88">
        <v>44700.41</v>
      </c>
      <c r="D53" s="87">
        <v>1534</v>
      </c>
      <c r="E53" s="88">
        <v>26359.49</v>
      </c>
      <c r="F53" s="87">
        <v>2587</v>
      </c>
      <c r="G53" s="88">
        <v>44341.78</v>
      </c>
      <c r="H53" s="87">
        <v>2889</v>
      </c>
      <c r="I53" s="88">
        <v>49499.1</v>
      </c>
    </row>
    <row r="54" spans="1:9" s="89" customFormat="1" ht="18.75">
      <c r="A54" s="86" t="s">
        <v>68</v>
      </c>
      <c r="B54" s="87">
        <v>852</v>
      </c>
      <c r="C54" s="88">
        <v>14605.84</v>
      </c>
      <c r="D54" s="87">
        <v>964</v>
      </c>
      <c r="E54" s="88">
        <v>16518.49</v>
      </c>
      <c r="F54" s="87">
        <v>1055</v>
      </c>
      <c r="G54" s="88">
        <v>18072.51</v>
      </c>
      <c r="H54" s="87">
        <v>1035</v>
      </c>
      <c r="I54" s="88">
        <v>17730.97</v>
      </c>
    </row>
    <row r="55" spans="1:9" s="89" customFormat="1" ht="19.5" thickBot="1">
      <c r="A55" s="84"/>
      <c r="B55" s="110">
        <f aca="true" t="shared" si="5" ref="B55:I55">SUM(B52:B54)</f>
        <v>10700</v>
      </c>
      <c r="C55" s="111">
        <f t="shared" si="5"/>
        <v>183108.25</v>
      </c>
      <c r="D55" s="110">
        <f t="shared" si="5"/>
        <v>9197</v>
      </c>
      <c r="E55" s="111">
        <f t="shared" si="5"/>
        <v>157441.21</v>
      </c>
      <c r="F55" s="110">
        <f t="shared" si="5"/>
        <v>11321</v>
      </c>
      <c r="G55" s="111">
        <f t="shared" si="5"/>
        <v>193713.18000000002</v>
      </c>
      <c r="H55" s="110">
        <f t="shared" si="5"/>
        <v>11536</v>
      </c>
      <c r="I55" s="111">
        <f t="shared" si="5"/>
        <v>197384.78</v>
      </c>
    </row>
    <row r="56" spans="1:9" s="89" customFormat="1" ht="19.5" thickTop="1">
      <c r="A56" s="84"/>
      <c r="B56" s="174" t="s">
        <v>45</v>
      </c>
      <c r="C56" s="174"/>
      <c r="D56" s="174"/>
      <c r="E56" s="174"/>
      <c r="F56" s="174"/>
      <c r="G56" s="113"/>
      <c r="H56" s="112"/>
      <c r="I56" s="113"/>
    </row>
    <row r="57" spans="1:9" s="89" customFormat="1" ht="18.75">
      <c r="A57" s="84"/>
      <c r="G57" s="113"/>
      <c r="H57" s="112"/>
      <c r="I57" s="113"/>
    </row>
    <row r="58" spans="1:9" s="89" customFormat="1" ht="18.75">
      <c r="A58" s="84"/>
      <c r="B58" s="112"/>
      <c r="C58" s="113"/>
      <c r="D58" s="112"/>
      <c r="E58" s="113"/>
      <c r="F58" s="112"/>
      <c r="G58" s="113"/>
      <c r="H58" s="112"/>
      <c r="I58" s="113"/>
    </row>
    <row r="59" spans="1:9" s="89" customFormat="1" ht="18.75">
      <c r="A59" s="84"/>
      <c r="B59" s="112"/>
      <c r="C59" s="113"/>
      <c r="D59" s="112"/>
      <c r="E59" s="113"/>
      <c r="F59" s="112"/>
      <c r="G59" s="113"/>
      <c r="H59" s="112"/>
      <c r="I59" s="113"/>
    </row>
    <row r="60" spans="1:9" s="89" customFormat="1" ht="18.75">
      <c r="A60" s="84"/>
      <c r="B60" s="112"/>
      <c r="C60" s="113"/>
      <c r="D60" s="112"/>
      <c r="E60" s="113"/>
      <c r="F60" s="112"/>
      <c r="G60" s="113"/>
      <c r="H60" s="112"/>
      <c r="I60" s="113"/>
    </row>
    <row r="61" spans="1:9" s="89" customFormat="1" ht="18.75">
      <c r="A61" s="84"/>
      <c r="B61" s="112"/>
      <c r="C61" s="113"/>
      <c r="D61" s="112"/>
      <c r="E61" s="113"/>
      <c r="F61" s="112"/>
      <c r="G61" s="113"/>
      <c r="H61" s="112"/>
      <c r="I61" s="113"/>
    </row>
    <row r="62" spans="1:9" s="89" customFormat="1" ht="18.75">
      <c r="A62" s="84"/>
      <c r="B62" s="112"/>
      <c r="C62" s="113"/>
      <c r="D62" s="112"/>
      <c r="E62" s="113"/>
      <c r="F62" s="112"/>
      <c r="G62" s="113"/>
      <c r="H62" s="112"/>
      <c r="I62" s="113"/>
    </row>
    <row r="63" spans="1:9" s="89" customFormat="1" ht="18.75">
      <c r="A63" s="84"/>
      <c r="B63" s="112"/>
      <c r="C63" s="113"/>
      <c r="D63" s="112"/>
      <c r="E63" s="113"/>
      <c r="F63" s="112"/>
      <c r="G63" s="113"/>
      <c r="H63" s="112"/>
      <c r="I63" s="113"/>
    </row>
    <row r="64" spans="1:9" s="89" customFormat="1" ht="18.75">
      <c r="A64" s="84"/>
      <c r="B64" s="112"/>
      <c r="C64" s="113"/>
      <c r="D64" s="112"/>
      <c r="E64" s="113"/>
      <c r="F64" s="112"/>
      <c r="G64" s="113"/>
      <c r="H64" s="112"/>
      <c r="I64" s="113"/>
    </row>
    <row r="65" spans="1:9" ht="36" customHeight="1">
      <c r="A65" s="171" t="s">
        <v>105</v>
      </c>
      <c r="B65" s="171"/>
      <c r="C65" s="171"/>
      <c r="D65" s="171"/>
      <c r="E65" s="171"/>
      <c r="F65" s="171"/>
      <c r="G65" s="171"/>
      <c r="H65" s="171"/>
      <c r="I65" s="171"/>
    </row>
    <row r="66" spans="1:9" s="89" customFormat="1" ht="18.75">
      <c r="A66" s="121" t="s">
        <v>0</v>
      </c>
      <c r="B66" s="164" t="s">
        <v>92</v>
      </c>
      <c r="C66" s="167"/>
      <c r="D66" s="165" t="s">
        <v>93</v>
      </c>
      <c r="E66" s="169"/>
      <c r="F66" s="165" t="s">
        <v>94</v>
      </c>
      <c r="G66" s="169"/>
      <c r="H66" s="165" t="s">
        <v>95</v>
      </c>
      <c r="I66" s="169"/>
    </row>
    <row r="67" spans="1:9" s="89" customFormat="1" ht="18.75">
      <c r="A67" s="85" t="s">
        <v>4</v>
      </c>
      <c r="B67" s="83" t="s">
        <v>31</v>
      </c>
      <c r="C67" s="83" t="s">
        <v>32</v>
      </c>
      <c r="D67" s="83" t="s">
        <v>31</v>
      </c>
      <c r="E67" s="83" t="s">
        <v>32</v>
      </c>
      <c r="F67" s="83" t="s">
        <v>31</v>
      </c>
      <c r="G67" s="83" t="s">
        <v>32</v>
      </c>
      <c r="H67" s="83" t="s">
        <v>31</v>
      </c>
      <c r="I67" s="83" t="s">
        <v>32</v>
      </c>
    </row>
    <row r="68" spans="1:9" s="89" customFormat="1" ht="18.75">
      <c r="A68" s="86" t="s">
        <v>75</v>
      </c>
      <c r="B68" s="87">
        <v>4233</v>
      </c>
      <c r="C68" s="88">
        <v>72450.86</v>
      </c>
      <c r="D68" s="87">
        <v>4921</v>
      </c>
      <c r="E68" s="88">
        <v>84199.97</v>
      </c>
      <c r="F68" s="87">
        <v>4853</v>
      </c>
      <c r="G68" s="122">
        <v>83038.72</v>
      </c>
      <c r="H68" s="87">
        <v>3947</v>
      </c>
      <c r="I68" s="88">
        <v>67566.78</v>
      </c>
    </row>
    <row r="69" spans="1:9" s="89" customFormat="1" ht="19.5" thickBot="1">
      <c r="A69" s="84"/>
      <c r="B69" s="118">
        <f aca="true" t="shared" si="6" ref="B69:I69">SUM(B68)</f>
        <v>4233</v>
      </c>
      <c r="C69" s="117">
        <f t="shared" si="6"/>
        <v>72450.86</v>
      </c>
      <c r="D69" s="118">
        <f t="shared" si="6"/>
        <v>4921</v>
      </c>
      <c r="E69" s="117">
        <f t="shared" si="6"/>
        <v>84199.97</v>
      </c>
      <c r="F69" s="118">
        <f t="shared" si="6"/>
        <v>4853</v>
      </c>
      <c r="G69" s="117">
        <f t="shared" si="6"/>
        <v>83038.72</v>
      </c>
      <c r="H69" s="118">
        <f t="shared" si="6"/>
        <v>3947</v>
      </c>
      <c r="I69" s="117">
        <f t="shared" si="6"/>
        <v>67566.78</v>
      </c>
    </row>
    <row r="70" spans="1:9" s="89" customFormat="1" ht="19.5" thickTop="1">
      <c r="A70" s="84"/>
      <c r="B70" s="112"/>
      <c r="C70" s="113"/>
      <c r="D70" s="112"/>
      <c r="E70" s="113"/>
      <c r="F70" s="112"/>
      <c r="G70" s="113"/>
      <c r="H70" s="112"/>
      <c r="I70" s="113"/>
    </row>
    <row r="71" spans="1:9" s="89" customFormat="1" ht="18.75">
      <c r="A71" s="84"/>
      <c r="B71" s="112"/>
      <c r="C71" s="113"/>
      <c r="D71" s="112"/>
      <c r="E71" s="113"/>
      <c r="F71" s="112"/>
      <c r="G71" s="113"/>
      <c r="H71" s="112"/>
      <c r="I71" s="113"/>
    </row>
    <row r="72" spans="1:9" s="89" customFormat="1" ht="18.75">
      <c r="A72" s="84" t="s">
        <v>2</v>
      </c>
      <c r="B72" s="112"/>
      <c r="C72" s="113"/>
      <c r="D72" s="112"/>
      <c r="E72" s="113"/>
      <c r="F72" s="112"/>
      <c r="G72" s="113"/>
      <c r="H72" s="112"/>
      <c r="I72" s="113"/>
    </row>
    <row r="73" spans="1:9" s="89" customFormat="1" ht="18.75">
      <c r="A73" s="84"/>
      <c r="B73" s="112"/>
      <c r="C73" s="113"/>
      <c r="D73" s="112"/>
      <c r="E73" s="113"/>
      <c r="F73" s="112"/>
      <c r="G73" s="113"/>
      <c r="H73" s="112"/>
      <c r="I73" s="113"/>
    </row>
    <row r="74" spans="1:9" s="89" customFormat="1" ht="18.75">
      <c r="A74" s="83" t="s">
        <v>0</v>
      </c>
      <c r="B74" s="166" t="s">
        <v>96</v>
      </c>
      <c r="C74" s="167"/>
      <c r="D74" s="168" t="s">
        <v>97</v>
      </c>
      <c r="E74" s="169"/>
      <c r="F74" s="168" t="s">
        <v>98</v>
      </c>
      <c r="G74" s="169"/>
      <c r="H74" s="168" t="s">
        <v>99</v>
      </c>
      <c r="I74" s="169"/>
    </row>
    <row r="75" spans="1:9" s="89" customFormat="1" ht="18.75">
      <c r="A75" s="85" t="s">
        <v>4</v>
      </c>
      <c r="B75" s="83" t="s">
        <v>31</v>
      </c>
      <c r="C75" s="83" t="s">
        <v>32</v>
      </c>
      <c r="D75" s="83" t="s">
        <v>31</v>
      </c>
      <c r="E75" s="83" t="s">
        <v>32</v>
      </c>
      <c r="F75" s="83" t="s">
        <v>31</v>
      </c>
      <c r="G75" s="83" t="s">
        <v>32</v>
      </c>
      <c r="H75" s="83" t="s">
        <v>31</v>
      </c>
      <c r="I75" s="83" t="s">
        <v>32</v>
      </c>
    </row>
    <row r="76" spans="1:9" s="89" customFormat="1" ht="18.75">
      <c r="A76" s="86" t="s">
        <v>75</v>
      </c>
      <c r="B76" s="87">
        <v>4331</v>
      </c>
      <c r="C76" s="88">
        <v>74124.42</v>
      </c>
      <c r="D76" s="87">
        <v>2988</v>
      </c>
      <c r="E76" s="88">
        <v>51360.51</v>
      </c>
      <c r="F76" s="87">
        <v>4102</v>
      </c>
      <c r="G76" s="88">
        <v>70213.74</v>
      </c>
      <c r="H76" s="87">
        <v>4825</v>
      </c>
      <c r="I76" s="88">
        <v>82560.56</v>
      </c>
    </row>
    <row r="77" spans="1:9" s="89" customFormat="1" ht="19.5" thickBot="1">
      <c r="A77" s="84"/>
      <c r="B77" s="118">
        <f aca="true" t="shared" si="7" ref="B77:I77">SUM(B76)</f>
        <v>4331</v>
      </c>
      <c r="C77" s="117">
        <f t="shared" si="7"/>
        <v>74124.42</v>
      </c>
      <c r="D77" s="118">
        <f t="shared" si="7"/>
        <v>2988</v>
      </c>
      <c r="E77" s="117">
        <f t="shared" si="7"/>
        <v>51360.51</v>
      </c>
      <c r="F77" s="118">
        <f t="shared" si="7"/>
        <v>4102</v>
      </c>
      <c r="G77" s="117">
        <f t="shared" si="7"/>
        <v>70213.74</v>
      </c>
      <c r="H77" s="118">
        <f t="shared" si="7"/>
        <v>4825</v>
      </c>
      <c r="I77" s="117">
        <f t="shared" si="7"/>
        <v>82560.56</v>
      </c>
    </row>
    <row r="78" spans="1:9" s="89" customFormat="1" ht="19.5" thickTop="1">
      <c r="A78" s="84"/>
      <c r="B78" s="112"/>
      <c r="C78" s="113"/>
      <c r="D78" s="112"/>
      <c r="E78" s="113"/>
      <c r="F78" s="112"/>
      <c r="G78" s="113"/>
      <c r="H78" s="112"/>
      <c r="I78" s="113"/>
    </row>
    <row r="79" spans="1:9" s="89" customFormat="1" ht="18.75">
      <c r="A79" s="84"/>
      <c r="B79" s="112"/>
      <c r="C79" s="113"/>
      <c r="D79" s="112"/>
      <c r="E79" s="113"/>
      <c r="F79" s="112"/>
      <c r="G79" s="113"/>
      <c r="H79" s="112"/>
      <c r="I79" s="113"/>
    </row>
    <row r="80" spans="1:9" s="89" customFormat="1" ht="18.75">
      <c r="A80" s="84"/>
      <c r="B80" s="112"/>
      <c r="C80" s="113"/>
      <c r="D80" s="112"/>
      <c r="E80" s="113"/>
      <c r="F80" s="112"/>
      <c r="G80" s="113"/>
      <c r="H80" s="112"/>
      <c r="I80" s="113"/>
    </row>
    <row r="81" spans="1:9" s="89" customFormat="1" ht="18.75">
      <c r="A81" s="84"/>
      <c r="B81" s="112"/>
      <c r="C81" s="113"/>
      <c r="D81" s="112"/>
      <c r="E81" s="113"/>
      <c r="F81" s="112" t="s">
        <v>2</v>
      </c>
      <c r="G81" s="113"/>
      <c r="H81" s="112"/>
      <c r="I81" s="113"/>
    </row>
    <row r="82" spans="1:9" s="89" customFormat="1" ht="18.75">
      <c r="A82" s="83" t="s">
        <v>0</v>
      </c>
      <c r="B82" s="164" t="s">
        <v>100</v>
      </c>
      <c r="C82" s="165"/>
      <c r="D82" s="165" t="s">
        <v>101</v>
      </c>
      <c r="E82" s="165"/>
      <c r="F82" s="165" t="s">
        <v>102</v>
      </c>
      <c r="G82" s="165"/>
      <c r="H82" s="165" t="s">
        <v>103</v>
      </c>
      <c r="I82" s="165"/>
    </row>
    <row r="83" spans="1:9" s="89" customFormat="1" ht="18.75">
      <c r="A83" s="85" t="s">
        <v>4</v>
      </c>
      <c r="B83" s="120" t="s">
        <v>31</v>
      </c>
      <c r="C83" s="120" t="s">
        <v>32</v>
      </c>
      <c r="D83" s="120" t="s">
        <v>31</v>
      </c>
      <c r="E83" s="120" t="s">
        <v>32</v>
      </c>
      <c r="F83" s="120" t="s">
        <v>31</v>
      </c>
      <c r="G83" s="120" t="s">
        <v>32</v>
      </c>
      <c r="H83" s="120" t="s">
        <v>31</v>
      </c>
      <c r="I83" s="120" t="s">
        <v>32</v>
      </c>
    </row>
    <row r="84" spans="1:9" s="89" customFormat="1" ht="18.75">
      <c r="A84" s="86" t="s">
        <v>75</v>
      </c>
      <c r="B84" s="87">
        <v>3335</v>
      </c>
      <c r="C84" s="88">
        <v>57115.53</v>
      </c>
      <c r="D84" s="87">
        <v>2808</v>
      </c>
      <c r="E84" s="88">
        <v>48115.85</v>
      </c>
      <c r="F84" s="87">
        <v>3492</v>
      </c>
      <c r="G84" s="88">
        <v>59796.65</v>
      </c>
      <c r="H84" s="87">
        <v>4876</v>
      </c>
      <c r="I84" s="88">
        <v>83431.5</v>
      </c>
    </row>
    <row r="85" spans="1:9" s="89" customFormat="1" ht="19.5" thickBot="1">
      <c r="A85" s="84"/>
      <c r="B85" s="118">
        <f aca="true" t="shared" si="8" ref="B85:G85">SUM(B84)</f>
        <v>3335</v>
      </c>
      <c r="C85" s="117">
        <f t="shared" si="8"/>
        <v>57115.53</v>
      </c>
      <c r="D85" s="118">
        <f t="shared" si="8"/>
        <v>2808</v>
      </c>
      <c r="E85" s="117">
        <f t="shared" si="8"/>
        <v>48115.85</v>
      </c>
      <c r="F85" s="118">
        <f t="shared" si="8"/>
        <v>3492</v>
      </c>
      <c r="G85" s="117">
        <f t="shared" si="8"/>
        <v>59796.65</v>
      </c>
      <c r="H85" s="118">
        <f>SUM(H84)</f>
        <v>4876</v>
      </c>
      <c r="I85" s="117">
        <f>SUM(I84)</f>
        <v>83431.5</v>
      </c>
    </row>
    <row r="86" spans="1:9" s="89" customFormat="1" ht="19.5" thickTop="1">
      <c r="A86" s="84"/>
      <c r="B86" s="112"/>
      <c r="C86" s="113"/>
      <c r="D86" s="112"/>
      <c r="E86" s="113"/>
      <c r="F86" s="112"/>
      <c r="G86" s="113"/>
      <c r="H86" s="112"/>
      <c r="I86" s="113"/>
    </row>
    <row r="87" spans="1:9" s="89" customFormat="1" ht="18.75">
      <c r="A87" s="84"/>
      <c r="B87" s="112"/>
      <c r="C87" s="113"/>
      <c r="D87" s="112"/>
      <c r="E87" s="113"/>
      <c r="F87" s="112"/>
      <c r="G87" s="113"/>
      <c r="H87" s="112"/>
      <c r="I87" s="113"/>
    </row>
    <row r="88" spans="1:9" s="89" customFormat="1" ht="18.75">
      <c r="A88" s="84"/>
      <c r="B88" s="112"/>
      <c r="C88" s="113"/>
      <c r="D88" s="112"/>
      <c r="E88" s="113"/>
      <c r="F88" s="112"/>
      <c r="G88" s="113"/>
      <c r="H88" s="112"/>
      <c r="I88" s="113"/>
    </row>
    <row r="89" spans="1:9" s="89" customFormat="1" ht="18.75">
      <c r="A89" s="84"/>
      <c r="B89" s="112"/>
      <c r="C89" s="113"/>
      <c r="D89" s="112"/>
      <c r="E89" s="113"/>
      <c r="F89" s="112"/>
      <c r="G89" s="113"/>
      <c r="H89" s="112"/>
      <c r="I89" s="113"/>
    </row>
    <row r="90" spans="1:9" s="89" customFormat="1" ht="18.75">
      <c r="A90" s="84"/>
      <c r="B90" s="112"/>
      <c r="C90" s="113"/>
      <c r="D90" s="112"/>
      <c r="E90" s="113"/>
      <c r="F90" s="112"/>
      <c r="G90" s="113"/>
      <c r="H90" s="112"/>
      <c r="I90" s="113"/>
    </row>
    <row r="91" spans="1:9" s="89" customFormat="1" ht="18.75">
      <c r="A91" s="84"/>
      <c r="B91" s="112"/>
      <c r="C91" s="113"/>
      <c r="D91" s="112"/>
      <c r="E91" s="113"/>
      <c r="F91" s="112"/>
      <c r="G91" s="113"/>
      <c r="H91" s="112"/>
      <c r="I91" s="113"/>
    </row>
    <row r="92" spans="1:9" s="89" customFormat="1" ht="18.75">
      <c r="A92" s="84"/>
      <c r="B92" s="112"/>
      <c r="C92" s="113"/>
      <c r="D92" s="112"/>
      <c r="E92" s="113"/>
      <c r="F92" s="112"/>
      <c r="G92" s="113"/>
      <c r="H92" s="112"/>
      <c r="I92" s="113"/>
    </row>
    <row r="93" spans="1:9" s="89" customFormat="1" ht="18.75">
      <c r="A93" s="84"/>
      <c r="B93" s="112"/>
      <c r="C93" s="113"/>
      <c r="D93" s="112"/>
      <c r="E93" s="113"/>
      <c r="F93" s="112"/>
      <c r="G93" s="113"/>
      <c r="H93" s="112"/>
      <c r="I93" s="113"/>
    </row>
    <row r="94" spans="1:9" s="89" customFormat="1" ht="18.75">
      <c r="A94" s="84"/>
      <c r="B94" s="112"/>
      <c r="C94" s="113"/>
      <c r="D94" s="112"/>
      <c r="E94" s="113"/>
      <c r="F94" s="112"/>
      <c r="G94" s="113"/>
      <c r="H94" s="112"/>
      <c r="I94" s="113"/>
    </row>
    <row r="95" spans="1:9" s="89" customFormat="1" ht="18.75">
      <c r="A95" s="84"/>
      <c r="B95" s="112"/>
      <c r="C95" s="113"/>
      <c r="D95" s="112"/>
      <c r="E95" s="113"/>
      <c r="F95" s="112"/>
      <c r="G95" s="113"/>
      <c r="H95" s="112"/>
      <c r="I95" s="113"/>
    </row>
    <row r="96" spans="1:9" s="89" customFormat="1" ht="18.75">
      <c r="A96" s="84"/>
      <c r="B96" s="112"/>
      <c r="C96" s="113"/>
      <c r="D96" s="112"/>
      <c r="E96" s="113"/>
      <c r="F96" s="112"/>
      <c r="G96" s="113"/>
      <c r="H96" s="112"/>
      <c r="I96" s="113"/>
    </row>
    <row r="97" spans="1:9" ht="36" customHeight="1">
      <c r="A97" s="173" t="s">
        <v>106</v>
      </c>
      <c r="B97" s="173"/>
      <c r="C97" s="173"/>
      <c r="D97" s="173"/>
      <c r="E97" s="173"/>
      <c r="F97" s="173"/>
      <c r="G97" s="173"/>
      <c r="H97" s="173"/>
      <c r="I97" s="173"/>
    </row>
    <row r="98" spans="1:9" s="89" customFormat="1" ht="18.75">
      <c r="A98" s="83" t="s">
        <v>0</v>
      </c>
      <c r="B98" s="164" t="s">
        <v>92</v>
      </c>
      <c r="C98" s="167"/>
      <c r="D98" s="165" t="s">
        <v>93</v>
      </c>
      <c r="E98" s="169"/>
      <c r="F98" s="165" t="s">
        <v>94</v>
      </c>
      <c r="G98" s="169"/>
      <c r="H98" s="165" t="s">
        <v>95</v>
      </c>
      <c r="I98" s="169"/>
    </row>
    <row r="99" spans="1:9" s="89" customFormat="1" ht="18.75">
      <c r="A99" s="85" t="s">
        <v>22</v>
      </c>
      <c r="B99" s="83" t="s">
        <v>31</v>
      </c>
      <c r="C99" s="83" t="s">
        <v>32</v>
      </c>
      <c r="D99" s="83" t="s">
        <v>31</v>
      </c>
      <c r="E99" s="83" t="s">
        <v>32</v>
      </c>
      <c r="F99" s="83" t="s">
        <v>31</v>
      </c>
      <c r="G99" s="83" t="s">
        <v>32</v>
      </c>
      <c r="H99" s="83" t="s">
        <v>31</v>
      </c>
      <c r="I99" s="83" t="s">
        <v>32</v>
      </c>
    </row>
    <row r="100" spans="1:9" s="89" customFormat="1" ht="18.75">
      <c r="A100" s="86" t="s">
        <v>25</v>
      </c>
      <c r="B100" s="87">
        <v>2827</v>
      </c>
      <c r="C100" s="88">
        <v>48226.31</v>
      </c>
      <c r="D100" s="87">
        <v>2685</v>
      </c>
      <c r="E100" s="88">
        <v>45801.35</v>
      </c>
      <c r="F100" s="87">
        <v>4705</v>
      </c>
      <c r="G100" s="88">
        <v>80297.29</v>
      </c>
      <c r="H100" s="87">
        <v>2741</v>
      </c>
      <c r="I100" s="88">
        <v>46757.67</v>
      </c>
    </row>
    <row r="101" spans="1:9" s="89" customFormat="1" ht="19.5" thickBot="1">
      <c r="A101" s="84"/>
      <c r="B101" s="118">
        <f aca="true" t="shared" si="9" ref="B101:I101">SUM(B100)</f>
        <v>2827</v>
      </c>
      <c r="C101" s="117">
        <f t="shared" si="9"/>
        <v>48226.31</v>
      </c>
      <c r="D101" s="118">
        <f t="shared" si="9"/>
        <v>2685</v>
      </c>
      <c r="E101" s="117">
        <f t="shared" si="9"/>
        <v>45801.35</v>
      </c>
      <c r="F101" s="118">
        <f t="shared" si="9"/>
        <v>4705</v>
      </c>
      <c r="G101" s="117">
        <f t="shared" si="9"/>
        <v>80297.29</v>
      </c>
      <c r="H101" s="118">
        <f t="shared" si="9"/>
        <v>2741</v>
      </c>
      <c r="I101" s="117">
        <f t="shared" si="9"/>
        <v>46757.67</v>
      </c>
    </row>
    <row r="102" spans="1:9" s="89" customFormat="1" ht="19.5" thickTop="1">
      <c r="A102" s="84"/>
      <c r="B102" s="112"/>
      <c r="C102" s="113"/>
      <c r="D102" s="112"/>
      <c r="E102" s="113"/>
      <c r="F102" s="112"/>
      <c r="G102" s="113"/>
      <c r="H102" s="112"/>
      <c r="I102" s="113"/>
    </row>
    <row r="103" spans="1:9" s="89" customFormat="1" ht="18.75">
      <c r="A103" s="84" t="s">
        <v>2</v>
      </c>
      <c r="B103" s="112"/>
      <c r="C103" s="113"/>
      <c r="D103" s="112"/>
      <c r="E103" s="113"/>
      <c r="F103" s="112"/>
      <c r="G103" s="113"/>
      <c r="H103" s="112"/>
      <c r="I103" s="113"/>
    </row>
    <row r="104" spans="1:9" s="89" customFormat="1" ht="18.75">
      <c r="A104" s="84" t="s">
        <v>2</v>
      </c>
      <c r="B104" s="112"/>
      <c r="C104" s="113"/>
      <c r="D104" s="112"/>
      <c r="E104" s="113"/>
      <c r="F104" s="112"/>
      <c r="G104" s="113"/>
      <c r="H104" s="112"/>
      <c r="I104" s="113"/>
    </row>
    <row r="105" spans="1:9" s="89" customFormat="1" ht="18.75">
      <c r="A105" s="84"/>
      <c r="B105" s="112"/>
      <c r="C105" s="113"/>
      <c r="D105" s="112"/>
      <c r="E105" s="113"/>
      <c r="F105" s="112"/>
      <c r="G105" s="113" t="s">
        <v>2</v>
      </c>
      <c r="H105" s="112"/>
      <c r="I105" s="113"/>
    </row>
    <row r="106" spans="1:9" s="89" customFormat="1" ht="18.75">
      <c r="A106" s="83" t="s">
        <v>0</v>
      </c>
      <c r="B106" s="166" t="s">
        <v>96</v>
      </c>
      <c r="C106" s="167"/>
      <c r="D106" s="168" t="s">
        <v>97</v>
      </c>
      <c r="E106" s="169"/>
      <c r="F106" s="168" t="s">
        <v>98</v>
      </c>
      <c r="G106" s="169"/>
      <c r="H106" s="168" t="s">
        <v>99</v>
      </c>
      <c r="I106" s="169"/>
    </row>
    <row r="107" spans="1:9" s="89" customFormat="1" ht="18.75">
      <c r="A107" s="85" t="s">
        <v>22</v>
      </c>
      <c r="B107" s="83" t="s">
        <v>31</v>
      </c>
      <c r="C107" s="83" t="s">
        <v>32</v>
      </c>
      <c r="D107" s="83" t="s">
        <v>31</v>
      </c>
      <c r="E107" s="83" t="s">
        <v>32</v>
      </c>
      <c r="F107" s="83" t="s">
        <v>31</v>
      </c>
      <c r="G107" s="83" t="s">
        <v>32</v>
      </c>
      <c r="H107" s="83" t="s">
        <v>31</v>
      </c>
      <c r="I107" s="83" t="s">
        <v>32</v>
      </c>
    </row>
    <row r="108" spans="1:9" s="89" customFormat="1" ht="18.75">
      <c r="A108" s="86" t="s">
        <v>28</v>
      </c>
      <c r="B108" s="87">
        <v>2968</v>
      </c>
      <c r="C108" s="88">
        <v>50634.2</v>
      </c>
      <c r="D108" s="87">
        <v>3453</v>
      </c>
      <c r="E108" s="88">
        <v>58916.64</v>
      </c>
      <c r="F108" s="87">
        <v>5298</v>
      </c>
      <c r="G108" s="88">
        <v>90424.07</v>
      </c>
      <c r="H108" s="123">
        <v>2753</v>
      </c>
      <c r="I108" s="88">
        <v>46962.6</v>
      </c>
    </row>
    <row r="109" spans="1:9" s="89" customFormat="1" ht="19.5" thickBot="1">
      <c r="A109" s="84"/>
      <c r="B109" s="118">
        <f aca="true" t="shared" si="10" ref="B109:G109">SUM(B108)</f>
        <v>2968</v>
      </c>
      <c r="C109" s="117">
        <f t="shared" si="10"/>
        <v>50634.2</v>
      </c>
      <c r="D109" s="118">
        <f t="shared" si="10"/>
        <v>3453</v>
      </c>
      <c r="E109" s="117">
        <f t="shared" si="10"/>
        <v>58916.64</v>
      </c>
      <c r="F109" s="118">
        <f t="shared" si="10"/>
        <v>5298</v>
      </c>
      <c r="G109" s="117">
        <f t="shared" si="10"/>
        <v>90424.07</v>
      </c>
      <c r="H109" s="118">
        <f>SUM(H108)</f>
        <v>2753</v>
      </c>
      <c r="I109" s="117">
        <f>SUM(I108)</f>
        <v>46962.6</v>
      </c>
    </row>
    <row r="110" spans="1:9" s="89" customFormat="1" ht="19.5" thickTop="1">
      <c r="A110" s="84"/>
      <c r="B110" s="112"/>
      <c r="C110" s="113"/>
      <c r="D110" s="112"/>
      <c r="E110" s="113"/>
      <c r="F110" s="112"/>
      <c r="G110" s="113"/>
      <c r="H110" s="112"/>
      <c r="I110" s="113"/>
    </row>
    <row r="111" spans="1:9" s="89" customFormat="1" ht="18.75">
      <c r="A111" s="84"/>
      <c r="B111" s="112"/>
      <c r="C111" s="113"/>
      <c r="D111" s="112"/>
      <c r="E111" s="113"/>
      <c r="F111" s="112"/>
      <c r="G111" s="113"/>
      <c r="H111" s="112"/>
      <c r="I111" s="113"/>
    </row>
    <row r="112" spans="1:9" s="89" customFormat="1" ht="18.75">
      <c r="A112" s="84"/>
      <c r="B112" s="112"/>
      <c r="C112" s="113"/>
      <c r="D112" s="112"/>
      <c r="E112" s="113"/>
      <c r="F112" s="112"/>
      <c r="G112" s="113"/>
      <c r="H112" s="112"/>
      <c r="I112" s="113"/>
    </row>
    <row r="113" spans="1:9" s="89" customFormat="1" ht="18.75">
      <c r="A113" s="84"/>
      <c r="B113" s="112"/>
      <c r="C113" s="113"/>
      <c r="D113" s="112"/>
      <c r="E113" s="113"/>
      <c r="F113" s="112" t="s">
        <v>2</v>
      </c>
      <c r="G113" s="113"/>
      <c r="H113" s="112"/>
      <c r="I113" s="113"/>
    </row>
    <row r="114" spans="1:9" s="89" customFormat="1" ht="18.75">
      <c r="A114" s="83" t="s">
        <v>0</v>
      </c>
      <c r="B114" s="164" t="s">
        <v>100</v>
      </c>
      <c r="C114" s="165"/>
      <c r="D114" s="165" t="s">
        <v>101</v>
      </c>
      <c r="E114" s="165"/>
      <c r="F114" s="165" t="s">
        <v>102</v>
      </c>
      <c r="G114" s="165"/>
      <c r="H114" s="165" t="s">
        <v>103</v>
      </c>
      <c r="I114" s="165"/>
    </row>
    <row r="115" spans="1:9" s="89" customFormat="1" ht="18.75">
      <c r="A115" s="85" t="s">
        <v>22</v>
      </c>
      <c r="B115" s="120" t="s">
        <v>31</v>
      </c>
      <c r="C115" s="120" t="s">
        <v>32</v>
      </c>
      <c r="D115" s="120" t="s">
        <v>31</v>
      </c>
      <c r="E115" s="120" t="s">
        <v>32</v>
      </c>
      <c r="F115" s="120" t="s">
        <v>31</v>
      </c>
      <c r="G115" s="120" t="s">
        <v>32</v>
      </c>
      <c r="H115" s="120" t="s">
        <v>31</v>
      </c>
      <c r="I115" s="120" t="s">
        <v>32</v>
      </c>
    </row>
    <row r="116" spans="1:9" s="89" customFormat="1" ht="18.75">
      <c r="A116" s="86" t="s">
        <v>29</v>
      </c>
      <c r="B116" s="87">
        <v>1527</v>
      </c>
      <c r="C116" s="88">
        <v>26025.95</v>
      </c>
      <c r="D116" s="87">
        <v>1446</v>
      </c>
      <c r="E116" s="88">
        <v>24642.7</v>
      </c>
      <c r="F116" s="87">
        <v>2390</v>
      </c>
      <c r="G116" s="88">
        <v>40763.58</v>
      </c>
      <c r="H116" s="87">
        <v>1437</v>
      </c>
      <c r="I116" s="88">
        <v>24489</v>
      </c>
    </row>
    <row r="117" spans="1:9" s="89" customFormat="1" ht="19.5" thickBot="1">
      <c r="A117" s="84"/>
      <c r="B117" s="118">
        <f aca="true" t="shared" si="11" ref="B117:I117">SUM(B116)</f>
        <v>1527</v>
      </c>
      <c r="C117" s="117">
        <f t="shared" si="11"/>
        <v>26025.95</v>
      </c>
      <c r="D117" s="118">
        <f>SUM(D116)</f>
        <v>1446</v>
      </c>
      <c r="E117" s="117">
        <f t="shared" si="11"/>
        <v>24642.7</v>
      </c>
      <c r="F117" s="118">
        <f t="shared" si="11"/>
        <v>2390</v>
      </c>
      <c r="G117" s="117">
        <f t="shared" si="11"/>
        <v>40763.58</v>
      </c>
      <c r="H117" s="118">
        <f t="shared" si="11"/>
        <v>1437</v>
      </c>
      <c r="I117" s="117">
        <f t="shared" si="11"/>
        <v>24489</v>
      </c>
    </row>
    <row r="118" spans="1:9" s="89" customFormat="1" ht="19.5" thickTop="1">
      <c r="A118" s="84"/>
      <c r="B118" s="112"/>
      <c r="C118" s="113"/>
      <c r="D118" s="112"/>
      <c r="E118" s="113"/>
      <c r="F118" s="112"/>
      <c r="G118" s="113"/>
      <c r="H118" s="112"/>
      <c r="I118" s="113"/>
    </row>
    <row r="119" spans="1:9" s="89" customFormat="1" ht="18.75">
      <c r="A119" s="84"/>
      <c r="B119" s="112"/>
      <c r="C119" s="113"/>
      <c r="D119" s="112"/>
      <c r="E119" s="113"/>
      <c r="F119" s="112"/>
      <c r="G119" s="113"/>
      <c r="H119" s="112"/>
      <c r="I119" s="113"/>
    </row>
    <row r="120" spans="1:9" s="89" customFormat="1" ht="18.75">
      <c r="A120" s="84"/>
      <c r="B120" s="112"/>
      <c r="C120" s="113"/>
      <c r="D120" s="112"/>
      <c r="E120" s="113"/>
      <c r="F120" s="112"/>
      <c r="G120" s="113"/>
      <c r="H120" s="112"/>
      <c r="I120" s="113"/>
    </row>
    <row r="121" spans="1:9" s="89" customFormat="1" ht="18.75">
      <c r="A121" s="84"/>
      <c r="B121" s="112"/>
      <c r="C121" s="113"/>
      <c r="D121" s="112"/>
      <c r="E121" s="113"/>
      <c r="F121" s="112"/>
      <c r="G121" s="113"/>
      <c r="H121" s="112"/>
      <c r="I121" s="113"/>
    </row>
    <row r="122" spans="1:9" s="89" customFormat="1" ht="18.75">
      <c r="A122" s="84"/>
      <c r="B122" s="112"/>
      <c r="C122" s="113"/>
      <c r="D122" s="112"/>
      <c r="E122" s="113"/>
      <c r="F122" s="112"/>
      <c r="G122" s="113"/>
      <c r="H122" s="112"/>
      <c r="I122" s="113"/>
    </row>
    <row r="123" spans="1:9" s="89" customFormat="1" ht="18.75">
      <c r="A123" s="84"/>
      <c r="B123" s="112"/>
      <c r="C123" s="113"/>
      <c r="D123" s="112"/>
      <c r="E123" s="113"/>
      <c r="F123" s="112"/>
      <c r="G123" s="113"/>
      <c r="H123" s="112"/>
      <c r="I123" s="113"/>
    </row>
    <row r="124" spans="1:9" s="89" customFormat="1" ht="18.75">
      <c r="A124" s="84"/>
      <c r="B124" s="112"/>
      <c r="C124" s="113"/>
      <c r="D124" s="112"/>
      <c r="E124" s="113"/>
      <c r="F124" s="112"/>
      <c r="G124" s="113"/>
      <c r="H124" s="112"/>
      <c r="I124" s="113"/>
    </row>
    <row r="125" spans="1:9" s="89" customFormat="1" ht="18.75">
      <c r="A125" s="84"/>
      <c r="B125" s="112"/>
      <c r="C125" s="113"/>
      <c r="D125" s="112"/>
      <c r="E125" s="113"/>
      <c r="F125" s="112"/>
      <c r="G125" s="113"/>
      <c r="H125" s="112"/>
      <c r="I125" s="113"/>
    </row>
    <row r="126" spans="1:9" s="89" customFormat="1" ht="18.75">
      <c r="A126" s="84"/>
      <c r="B126" s="112"/>
      <c r="C126" s="113"/>
      <c r="D126" s="112"/>
      <c r="E126" s="113"/>
      <c r="F126" s="112"/>
      <c r="G126" s="113"/>
      <c r="H126" s="112"/>
      <c r="I126" s="113"/>
    </row>
    <row r="127" spans="1:9" s="89" customFormat="1" ht="18.75">
      <c r="A127" s="84"/>
      <c r="B127" s="112"/>
      <c r="C127" s="113"/>
      <c r="D127" s="112"/>
      <c r="E127" s="113"/>
      <c r="F127" s="112"/>
      <c r="G127" s="113"/>
      <c r="H127" s="112"/>
      <c r="I127" s="113"/>
    </row>
    <row r="128" spans="1:9" s="89" customFormat="1" ht="18.75">
      <c r="A128" s="84"/>
      <c r="B128" s="112"/>
      <c r="C128" s="113"/>
      <c r="D128" s="112"/>
      <c r="E128" s="113"/>
      <c r="F128" s="112"/>
      <c r="G128" s="113"/>
      <c r="H128" s="112"/>
      <c r="I128" s="113"/>
    </row>
    <row r="129" spans="1:9" s="89" customFormat="1" ht="18.75">
      <c r="A129" s="84"/>
      <c r="B129" s="112"/>
      <c r="C129" s="113"/>
      <c r="D129" s="112"/>
      <c r="E129" s="113"/>
      <c r="F129" s="112"/>
      <c r="G129" s="113"/>
      <c r="H129" s="112"/>
      <c r="I129" s="113"/>
    </row>
    <row r="130" spans="1:9" ht="30" customHeight="1">
      <c r="A130" s="173" t="s">
        <v>107</v>
      </c>
      <c r="B130" s="173"/>
      <c r="C130" s="173"/>
      <c r="D130" s="173"/>
      <c r="E130" s="173"/>
      <c r="F130" s="173"/>
      <c r="G130" s="173"/>
      <c r="H130" s="173"/>
      <c r="I130" s="173"/>
    </row>
    <row r="131" spans="1:9" s="89" customFormat="1" ht="20.25" customHeight="1">
      <c r="A131" s="83" t="s">
        <v>0</v>
      </c>
      <c r="B131" s="164" t="s">
        <v>92</v>
      </c>
      <c r="C131" s="167"/>
      <c r="D131" s="165" t="s">
        <v>93</v>
      </c>
      <c r="E131" s="169"/>
      <c r="F131" s="165" t="s">
        <v>94</v>
      </c>
      <c r="G131" s="169"/>
      <c r="H131" s="165" t="s">
        <v>95</v>
      </c>
      <c r="I131" s="169"/>
    </row>
    <row r="132" spans="1:9" s="89" customFormat="1" ht="18.75">
      <c r="A132" s="85" t="s">
        <v>5</v>
      </c>
      <c r="B132" s="83" t="s">
        <v>31</v>
      </c>
      <c r="C132" s="83" t="s">
        <v>32</v>
      </c>
      <c r="D132" s="83" t="s">
        <v>31</v>
      </c>
      <c r="E132" s="83" t="s">
        <v>32</v>
      </c>
      <c r="F132" s="83" t="s">
        <v>31</v>
      </c>
      <c r="G132" s="83" t="s">
        <v>32</v>
      </c>
      <c r="H132" s="83" t="s">
        <v>31</v>
      </c>
      <c r="I132" s="83" t="s">
        <v>32</v>
      </c>
    </row>
    <row r="133" spans="1:9" s="89" customFormat="1" ht="18.75">
      <c r="A133" s="86" t="s">
        <v>42</v>
      </c>
      <c r="B133" s="87">
        <v>21</v>
      </c>
      <c r="C133" s="88">
        <v>3335.78</v>
      </c>
      <c r="D133" s="87">
        <v>57</v>
      </c>
      <c r="E133" s="88">
        <v>3341.56</v>
      </c>
      <c r="F133" s="87">
        <v>118</v>
      </c>
      <c r="G133" s="88">
        <v>3351.35</v>
      </c>
      <c r="H133" s="87">
        <v>67</v>
      </c>
      <c r="I133" s="88">
        <v>3343.16</v>
      </c>
    </row>
    <row r="134" spans="1:9" s="89" customFormat="1" ht="18.75">
      <c r="A134" s="86" t="s">
        <v>44</v>
      </c>
      <c r="B134" s="87">
        <v>2387</v>
      </c>
      <c r="C134" s="88">
        <v>40712.34</v>
      </c>
      <c r="D134" s="87">
        <v>2585</v>
      </c>
      <c r="E134" s="88">
        <v>44093.63</v>
      </c>
      <c r="F134" s="87">
        <v>3453</v>
      </c>
      <c r="G134" s="88">
        <v>58916.64</v>
      </c>
      <c r="H134" s="87">
        <v>3205</v>
      </c>
      <c r="I134" s="88">
        <v>54681.49</v>
      </c>
    </row>
    <row r="135" spans="1:9" s="89" customFormat="1" ht="18.75">
      <c r="A135" s="86" t="s">
        <v>43</v>
      </c>
      <c r="B135" s="87">
        <v>206</v>
      </c>
      <c r="C135" s="88">
        <v>3466.97</v>
      </c>
      <c r="D135" s="87">
        <v>301</v>
      </c>
      <c r="E135" s="88">
        <v>5089.31</v>
      </c>
      <c r="F135" s="87">
        <v>473</v>
      </c>
      <c r="G135" s="88">
        <v>8026.58</v>
      </c>
      <c r="H135" s="87">
        <v>406</v>
      </c>
      <c r="I135" s="88">
        <v>6882.41</v>
      </c>
    </row>
    <row r="136" spans="1:9" s="89" customFormat="1" ht="18.75">
      <c r="A136" s="124" t="s">
        <v>35</v>
      </c>
      <c r="B136" s="125">
        <v>1161</v>
      </c>
      <c r="C136" s="126">
        <v>19882.7</v>
      </c>
      <c r="D136" s="125">
        <v>1384</v>
      </c>
      <c r="E136" s="126">
        <v>23690.91</v>
      </c>
      <c r="F136" s="125">
        <v>2941</v>
      </c>
      <c r="G136" s="126">
        <v>50280.11</v>
      </c>
      <c r="H136" s="125">
        <v>7170</v>
      </c>
      <c r="I136" s="126">
        <v>122499.59</v>
      </c>
    </row>
    <row r="137" spans="1:9" s="89" customFormat="1" ht="19.5" thickBot="1">
      <c r="A137" s="84"/>
      <c r="B137" s="96">
        <f aca="true" t="shared" si="12" ref="B137:I137">SUM(B133:B136)</f>
        <v>3775</v>
      </c>
      <c r="C137" s="97">
        <f t="shared" si="12"/>
        <v>67397.79</v>
      </c>
      <c r="D137" s="96">
        <f t="shared" si="12"/>
        <v>4327</v>
      </c>
      <c r="E137" s="97">
        <f t="shared" si="12"/>
        <v>76215.40999999999</v>
      </c>
      <c r="F137" s="96">
        <f t="shared" si="12"/>
        <v>6985</v>
      </c>
      <c r="G137" s="97">
        <f t="shared" si="12"/>
        <v>120574.68</v>
      </c>
      <c r="H137" s="96">
        <f t="shared" si="12"/>
        <v>10848</v>
      </c>
      <c r="I137" s="97">
        <f t="shared" si="12"/>
        <v>187406.65</v>
      </c>
    </row>
    <row r="138" spans="1:9" s="89" customFormat="1" ht="17.25" customHeight="1" thickTop="1">
      <c r="A138" s="84"/>
      <c r="B138" s="108"/>
      <c r="C138" s="109"/>
      <c r="D138" s="108"/>
      <c r="E138" s="109"/>
      <c r="F138" s="108"/>
      <c r="G138" s="109"/>
      <c r="H138" s="108"/>
      <c r="I138" s="109"/>
    </row>
    <row r="139" spans="1:9" s="89" customFormat="1" ht="20.25" customHeight="1">
      <c r="A139" s="83" t="s">
        <v>0</v>
      </c>
      <c r="B139" s="166" t="s">
        <v>96</v>
      </c>
      <c r="C139" s="167"/>
      <c r="D139" s="168" t="s">
        <v>97</v>
      </c>
      <c r="E139" s="169"/>
      <c r="F139" s="168" t="s">
        <v>98</v>
      </c>
      <c r="G139" s="169"/>
      <c r="H139" s="168" t="s">
        <v>99</v>
      </c>
      <c r="I139" s="169"/>
    </row>
    <row r="140" spans="1:9" s="89" customFormat="1" ht="18.75">
      <c r="A140" s="85" t="s">
        <v>5</v>
      </c>
      <c r="B140" s="83" t="s">
        <v>31</v>
      </c>
      <c r="C140" s="83" t="s">
        <v>32</v>
      </c>
      <c r="D140" s="83" t="s">
        <v>31</v>
      </c>
      <c r="E140" s="83" t="s">
        <v>32</v>
      </c>
      <c r="F140" s="83" t="s">
        <v>31</v>
      </c>
      <c r="G140" s="83" t="s">
        <v>32</v>
      </c>
      <c r="H140" s="83" t="s">
        <v>31</v>
      </c>
      <c r="I140" s="83" t="s">
        <v>32</v>
      </c>
    </row>
    <row r="141" spans="1:9" s="89" customFormat="1" ht="18.75">
      <c r="A141" s="86" t="s">
        <v>11</v>
      </c>
      <c r="B141" s="87">
        <v>75</v>
      </c>
      <c r="C141" s="88">
        <v>3344.45</v>
      </c>
      <c r="D141" s="87">
        <v>61</v>
      </c>
      <c r="E141" s="88">
        <v>3342.2</v>
      </c>
      <c r="F141" s="87">
        <v>226</v>
      </c>
      <c r="G141" s="88">
        <v>3808.52</v>
      </c>
      <c r="H141" s="87">
        <v>200</v>
      </c>
      <c r="I141" s="88">
        <v>3364.51</v>
      </c>
    </row>
    <row r="142" spans="1:9" s="89" customFormat="1" ht="18.75">
      <c r="A142" s="86" t="s">
        <v>12</v>
      </c>
      <c r="B142" s="87">
        <v>3333</v>
      </c>
      <c r="C142" s="88">
        <v>56867.38</v>
      </c>
      <c r="D142" s="87">
        <v>3393</v>
      </c>
      <c r="E142" s="88">
        <v>57892.01</v>
      </c>
      <c r="F142" s="87">
        <v>3910</v>
      </c>
      <c r="G142" s="88">
        <v>66720.92</v>
      </c>
      <c r="H142" s="87">
        <v>3469</v>
      </c>
      <c r="I142" s="88">
        <v>59189.87</v>
      </c>
    </row>
    <row r="143" spans="1:9" s="89" customFormat="1" ht="18.75">
      <c r="A143" s="86" t="s">
        <v>13</v>
      </c>
      <c r="B143" s="87">
        <v>264</v>
      </c>
      <c r="C143" s="88">
        <v>4457.45</v>
      </c>
      <c r="D143" s="87">
        <v>218</v>
      </c>
      <c r="E143" s="88">
        <v>3671.9</v>
      </c>
      <c r="F143" s="87">
        <v>287</v>
      </c>
      <c r="G143" s="88">
        <v>4850.22</v>
      </c>
      <c r="H143" s="87">
        <v>311</v>
      </c>
      <c r="I143" s="88">
        <v>5260.08</v>
      </c>
    </row>
    <row r="144" spans="1:9" s="89" customFormat="1" ht="18.75">
      <c r="A144" s="86" t="s">
        <v>35</v>
      </c>
      <c r="B144" s="90">
        <v>7513</v>
      </c>
      <c r="C144" s="91">
        <v>128357.07</v>
      </c>
      <c r="D144" s="90">
        <v>6839</v>
      </c>
      <c r="E144" s="91">
        <v>116847.04</v>
      </c>
      <c r="F144" s="90">
        <v>7781</v>
      </c>
      <c r="G144" s="91">
        <v>132933.76</v>
      </c>
      <c r="H144" s="87">
        <v>7058</v>
      </c>
      <c r="I144" s="88">
        <v>120586.95</v>
      </c>
    </row>
    <row r="145" spans="1:9" s="89" customFormat="1" ht="19.5" thickBot="1">
      <c r="A145" s="84"/>
      <c r="B145" s="118">
        <f aca="true" t="shared" si="13" ref="B145:I145">SUM(B141:B144)</f>
        <v>11185</v>
      </c>
      <c r="C145" s="117">
        <f t="shared" si="13"/>
        <v>193026.35</v>
      </c>
      <c r="D145" s="118">
        <f t="shared" si="13"/>
        <v>10511</v>
      </c>
      <c r="E145" s="117">
        <f t="shared" si="13"/>
        <v>181753.15</v>
      </c>
      <c r="F145" s="118">
        <f t="shared" si="13"/>
        <v>12204</v>
      </c>
      <c r="G145" s="117">
        <f t="shared" si="13"/>
        <v>208313.42</v>
      </c>
      <c r="H145" s="118">
        <f t="shared" si="13"/>
        <v>11038</v>
      </c>
      <c r="I145" s="117">
        <f t="shared" si="13"/>
        <v>188401.41</v>
      </c>
    </row>
    <row r="146" spans="1:9" s="89" customFormat="1" ht="14.25" customHeight="1" thickTop="1">
      <c r="A146" s="84"/>
      <c r="B146" s="112"/>
      <c r="C146" s="109"/>
      <c r="D146" s="108"/>
      <c r="E146" s="109"/>
      <c r="F146" s="108"/>
      <c r="G146" s="109"/>
      <c r="H146" s="108"/>
      <c r="I146" s="109"/>
    </row>
    <row r="147" spans="1:9" s="89" customFormat="1" ht="20.25" customHeight="1">
      <c r="A147" s="83" t="s">
        <v>0</v>
      </c>
      <c r="B147" s="164" t="s">
        <v>100</v>
      </c>
      <c r="C147" s="165"/>
      <c r="D147" s="165" t="s">
        <v>101</v>
      </c>
      <c r="E147" s="165"/>
      <c r="F147" s="165" t="s">
        <v>102</v>
      </c>
      <c r="G147" s="165"/>
      <c r="H147" s="165" t="s">
        <v>103</v>
      </c>
      <c r="I147" s="165"/>
    </row>
    <row r="148" spans="1:9" s="89" customFormat="1" ht="18.75">
      <c r="A148" s="85" t="s">
        <v>5</v>
      </c>
      <c r="B148" s="120" t="s">
        <v>31</v>
      </c>
      <c r="C148" s="120" t="s">
        <v>32</v>
      </c>
      <c r="D148" s="120" t="s">
        <v>31</v>
      </c>
      <c r="E148" s="120" t="s">
        <v>32</v>
      </c>
      <c r="F148" s="120" t="s">
        <v>31</v>
      </c>
      <c r="G148" s="120" t="s">
        <v>32</v>
      </c>
      <c r="H148" s="120" t="s">
        <v>31</v>
      </c>
      <c r="I148" s="120" t="s">
        <v>32</v>
      </c>
    </row>
    <row r="149" spans="1:9" s="89" customFormat="1" ht="18.75">
      <c r="A149" s="86" t="s">
        <v>11</v>
      </c>
      <c r="B149" s="87">
        <v>107</v>
      </c>
      <c r="C149" s="88">
        <v>3349.58</v>
      </c>
      <c r="D149" s="87">
        <v>64</v>
      </c>
      <c r="E149" s="127">
        <v>3342.68</v>
      </c>
      <c r="F149" s="87">
        <v>58</v>
      </c>
      <c r="G149" s="88">
        <v>3341.72</v>
      </c>
      <c r="H149" s="87">
        <v>50</v>
      </c>
      <c r="I149" s="88">
        <v>3340.43</v>
      </c>
    </row>
    <row r="150" spans="1:9" s="89" customFormat="1" ht="18.75">
      <c r="A150" s="86" t="s">
        <v>12</v>
      </c>
      <c r="B150" s="87">
        <v>3609</v>
      </c>
      <c r="C150" s="88">
        <v>61580.68</v>
      </c>
      <c r="D150" s="87">
        <v>3412</v>
      </c>
      <c r="E150" s="127">
        <v>58216.47</v>
      </c>
      <c r="F150" s="87">
        <v>3694</v>
      </c>
      <c r="G150" s="88">
        <v>63032.24</v>
      </c>
      <c r="H150" s="87">
        <v>3480</v>
      </c>
      <c r="I150" s="88">
        <v>59377.72</v>
      </c>
    </row>
    <row r="151" spans="1:9" s="89" customFormat="1" ht="18.75">
      <c r="A151" s="86" t="s">
        <v>13</v>
      </c>
      <c r="B151" s="87">
        <v>101</v>
      </c>
      <c r="C151" s="128">
        <v>3348.62</v>
      </c>
      <c r="D151" s="87">
        <v>1</v>
      </c>
      <c r="E151" s="128">
        <v>3332.57</v>
      </c>
      <c r="F151" s="87">
        <v>0</v>
      </c>
      <c r="G151" s="88">
        <v>3332.41</v>
      </c>
      <c r="H151" s="87">
        <v>303</v>
      </c>
      <c r="I151" s="88">
        <v>5123.46</v>
      </c>
    </row>
    <row r="152" spans="1:9" s="89" customFormat="1" ht="18.75">
      <c r="A152" s="124" t="s">
        <v>35</v>
      </c>
      <c r="B152" s="125">
        <v>7324</v>
      </c>
      <c r="C152" s="126">
        <v>125129.48</v>
      </c>
      <c r="D152" s="125">
        <v>7047</v>
      </c>
      <c r="E152" s="129">
        <v>120399.1</v>
      </c>
      <c r="F152" s="125">
        <v>6986</v>
      </c>
      <c r="G152" s="126">
        <v>119357.39</v>
      </c>
      <c r="H152" s="125">
        <v>6939</v>
      </c>
      <c r="I152" s="126">
        <v>118554.76</v>
      </c>
    </row>
    <row r="153" spans="1:9" s="89" customFormat="1" ht="19.5" thickBot="1">
      <c r="A153" s="84"/>
      <c r="B153" s="96">
        <f aca="true" t="shared" si="14" ref="B153:I153">SUM(B149:B152)</f>
        <v>11141</v>
      </c>
      <c r="C153" s="97">
        <f t="shared" si="14"/>
        <v>193408.36</v>
      </c>
      <c r="D153" s="96">
        <f t="shared" si="14"/>
        <v>10524</v>
      </c>
      <c r="E153" s="97">
        <f t="shared" si="14"/>
        <v>185290.82</v>
      </c>
      <c r="F153" s="96">
        <f t="shared" si="14"/>
        <v>10738</v>
      </c>
      <c r="G153" s="97">
        <f t="shared" si="14"/>
        <v>189063.76</v>
      </c>
      <c r="H153" s="96">
        <f t="shared" si="14"/>
        <v>10772</v>
      </c>
      <c r="I153" s="97">
        <f t="shared" si="14"/>
        <v>186396.37</v>
      </c>
    </row>
    <row r="154" spans="1:9" s="89" customFormat="1" ht="19.5" thickTop="1">
      <c r="A154" s="84"/>
      <c r="B154" s="112" t="s">
        <v>34</v>
      </c>
      <c r="C154" s="113"/>
      <c r="D154" s="112"/>
      <c r="E154" s="113"/>
      <c r="F154" s="112"/>
      <c r="G154" s="113"/>
      <c r="H154" s="112"/>
      <c r="I154" s="113"/>
    </row>
    <row r="155" spans="1:9" s="89" customFormat="1" ht="18.75">
      <c r="A155" s="84"/>
      <c r="B155" s="112" t="s">
        <v>51</v>
      </c>
      <c r="C155" s="113"/>
      <c r="D155" s="112"/>
      <c r="E155" s="113"/>
      <c r="F155" s="112"/>
      <c r="G155" s="113"/>
      <c r="H155" s="112"/>
      <c r="I155" s="113"/>
    </row>
    <row r="156" spans="1:9" s="89" customFormat="1" ht="18.75">
      <c r="A156" s="84"/>
      <c r="B156" s="112"/>
      <c r="C156" s="113"/>
      <c r="D156" s="112"/>
      <c r="E156" s="113"/>
      <c r="F156" s="112"/>
      <c r="G156" s="113"/>
      <c r="H156" s="112"/>
      <c r="I156" s="113"/>
    </row>
    <row r="157" spans="1:9" s="89" customFormat="1" ht="18.75">
      <c r="A157" s="84"/>
      <c r="B157" s="112"/>
      <c r="C157" s="113"/>
      <c r="D157" s="112"/>
      <c r="E157" s="113"/>
      <c r="F157" s="112"/>
      <c r="G157" s="113"/>
      <c r="H157" s="112"/>
      <c r="I157" s="113"/>
    </row>
    <row r="158" spans="1:9" s="89" customFormat="1" ht="18.75">
      <c r="A158" s="84"/>
      <c r="B158" s="112"/>
      <c r="C158" s="113"/>
      <c r="D158" s="112"/>
      <c r="E158" s="113"/>
      <c r="F158" s="112"/>
      <c r="G158" s="113"/>
      <c r="H158" s="112"/>
      <c r="I158" s="113"/>
    </row>
    <row r="159" spans="1:9" s="89" customFormat="1" ht="18.75">
      <c r="A159" s="84"/>
      <c r="B159" s="112"/>
      <c r="C159" s="113"/>
      <c r="D159" s="112"/>
      <c r="E159" s="113"/>
      <c r="F159" s="112"/>
      <c r="G159" s="113"/>
      <c r="H159" s="112"/>
      <c r="I159" s="113"/>
    </row>
    <row r="160" spans="1:9" s="89" customFormat="1" ht="18.75">
      <c r="A160" s="84"/>
      <c r="B160" s="112"/>
      <c r="C160" s="113"/>
      <c r="D160" s="112"/>
      <c r="E160" s="113"/>
      <c r="F160" s="112"/>
      <c r="G160" s="113"/>
      <c r="H160" s="112"/>
      <c r="I160" s="113"/>
    </row>
    <row r="161" spans="1:9" s="89" customFormat="1" ht="18.75">
      <c r="A161" s="84"/>
      <c r="B161" s="112"/>
      <c r="C161" s="113"/>
      <c r="D161" s="112"/>
      <c r="E161" s="113"/>
      <c r="F161" s="112"/>
      <c r="G161" s="113"/>
      <c r="H161" s="112"/>
      <c r="I161" s="113"/>
    </row>
    <row r="162" spans="1:9" s="89" customFormat="1" ht="18.75">
      <c r="A162" s="84"/>
      <c r="B162" s="112"/>
      <c r="C162" s="113"/>
      <c r="D162" s="112"/>
      <c r="E162" s="113"/>
      <c r="F162" s="112"/>
      <c r="G162" s="113"/>
      <c r="H162" s="112"/>
      <c r="I162" s="113"/>
    </row>
    <row r="163" spans="1:9" ht="36" customHeight="1">
      <c r="A163" s="171" t="s">
        <v>150</v>
      </c>
      <c r="B163" s="171"/>
      <c r="C163" s="171"/>
      <c r="D163" s="171"/>
      <c r="E163" s="171"/>
      <c r="F163" s="171"/>
      <c r="G163" s="171"/>
      <c r="H163" s="171"/>
      <c r="I163" s="171"/>
    </row>
    <row r="164" spans="1:9" s="89" customFormat="1" ht="20.25" customHeight="1">
      <c r="A164" s="130" t="s">
        <v>0</v>
      </c>
      <c r="B164" s="164" t="s">
        <v>92</v>
      </c>
      <c r="C164" s="167"/>
      <c r="D164" s="165" t="s">
        <v>93</v>
      </c>
      <c r="E164" s="169"/>
      <c r="F164" s="165" t="s">
        <v>94</v>
      </c>
      <c r="G164" s="169"/>
      <c r="H164" s="165" t="s">
        <v>95</v>
      </c>
      <c r="I164" s="169"/>
    </row>
    <row r="165" spans="1:9" s="89" customFormat="1" ht="18.75">
      <c r="A165" s="85" t="s">
        <v>6</v>
      </c>
      <c r="B165" s="83" t="s">
        <v>31</v>
      </c>
      <c r="C165" s="83" t="s">
        <v>32</v>
      </c>
      <c r="D165" s="83" t="s">
        <v>31</v>
      </c>
      <c r="E165" s="83" t="s">
        <v>32</v>
      </c>
      <c r="F165" s="83" t="s">
        <v>31</v>
      </c>
      <c r="G165" s="83" t="s">
        <v>32</v>
      </c>
      <c r="H165" s="83" t="s">
        <v>31</v>
      </c>
      <c r="I165" s="83" t="s">
        <v>32</v>
      </c>
    </row>
    <row r="166" spans="1:9" s="89" customFormat="1" ht="18.75">
      <c r="A166" s="86" t="s">
        <v>16</v>
      </c>
      <c r="B166" s="87">
        <v>3438</v>
      </c>
      <c r="C166" s="88">
        <v>58767.48</v>
      </c>
      <c r="D166" s="87">
        <v>2021</v>
      </c>
      <c r="E166" s="88">
        <v>34569.09</v>
      </c>
      <c r="F166" s="87">
        <v>2299</v>
      </c>
      <c r="G166" s="88">
        <v>39316.55</v>
      </c>
      <c r="H166" s="87">
        <v>2524</v>
      </c>
      <c r="I166" s="88">
        <v>43158.92</v>
      </c>
    </row>
    <row r="167" spans="1:9" s="89" customFormat="1" ht="18.75">
      <c r="A167" s="86" t="s">
        <v>17</v>
      </c>
      <c r="B167" s="87">
        <v>1172</v>
      </c>
      <c r="C167" s="88">
        <v>19963.55</v>
      </c>
      <c r="D167" s="87">
        <v>1228</v>
      </c>
      <c r="E167" s="88">
        <v>20919.87</v>
      </c>
      <c r="F167" s="87">
        <v>1198</v>
      </c>
      <c r="G167" s="88">
        <v>20407.55</v>
      </c>
      <c r="H167" s="87">
        <v>938</v>
      </c>
      <c r="I167" s="88">
        <v>15967.48</v>
      </c>
    </row>
    <row r="168" spans="1:9" s="89" customFormat="1" ht="18.75">
      <c r="A168" s="86" t="s">
        <v>18</v>
      </c>
      <c r="B168" s="87">
        <v>11156</v>
      </c>
      <c r="C168" s="88">
        <v>190676.31</v>
      </c>
      <c r="D168" s="87">
        <v>10008</v>
      </c>
      <c r="E168" s="88">
        <v>171071.69</v>
      </c>
      <c r="F168" s="87">
        <v>10083</v>
      </c>
      <c r="G168" s="88">
        <v>172352.48</v>
      </c>
      <c r="H168" s="87">
        <v>11681</v>
      </c>
      <c r="I168" s="88">
        <v>199641.84</v>
      </c>
    </row>
    <row r="169" spans="1:9" s="89" customFormat="1" ht="18.75">
      <c r="A169" s="86" t="s">
        <v>19</v>
      </c>
      <c r="B169" s="104">
        <v>286</v>
      </c>
      <c r="C169" s="105">
        <v>4833.15</v>
      </c>
      <c r="D169" s="104">
        <v>288</v>
      </c>
      <c r="E169" s="105">
        <v>4867.3</v>
      </c>
      <c r="F169" s="104">
        <v>347</v>
      </c>
      <c r="G169" s="105">
        <v>5874.86</v>
      </c>
      <c r="H169" s="104">
        <v>273</v>
      </c>
      <c r="I169" s="105">
        <v>4611.14</v>
      </c>
    </row>
    <row r="170" spans="1:9" s="89" customFormat="1" ht="19.5" thickBot="1">
      <c r="A170" s="84"/>
      <c r="B170" s="118">
        <f aca="true" t="shared" si="15" ref="B170:I170">SUM(B166:B169)</f>
        <v>16052</v>
      </c>
      <c r="C170" s="117">
        <f>SUM(C166:C169)</f>
        <v>274240.49</v>
      </c>
      <c r="D170" s="118">
        <f t="shared" si="15"/>
        <v>13545</v>
      </c>
      <c r="E170" s="117">
        <f t="shared" si="15"/>
        <v>231427.94999999998</v>
      </c>
      <c r="F170" s="118">
        <f t="shared" si="15"/>
        <v>13927</v>
      </c>
      <c r="G170" s="117">
        <f t="shared" si="15"/>
        <v>237951.44</v>
      </c>
      <c r="H170" s="118">
        <f t="shared" si="15"/>
        <v>15416</v>
      </c>
      <c r="I170" s="117">
        <f t="shared" si="15"/>
        <v>263379.38</v>
      </c>
    </row>
    <row r="171" spans="1:9" s="89" customFormat="1" ht="19.5" thickTop="1">
      <c r="A171" s="84"/>
      <c r="B171" s="112"/>
      <c r="C171" s="113"/>
      <c r="D171" s="112"/>
      <c r="E171" s="113"/>
      <c r="F171" s="112"/>
      <c r="G171" s="113"/>
      <c r="H171" s="112"/>
      <c r="I171" s="113"/>
    </row>
    <row r="172" spans="1:9" s="89" customFormat="1" ht="20.25" customHeight="1">
      <c r="A172" s="83" t="s">
        <v>0</v>
      </c>
      <c r="B172" s="166" t="s">
        <v>96</v>
      </c>
      <c r="C172" s="167"/>
      <c r="D172" s="168" t="s">
        <v>97</v>
      </c>
      <c r="E172" s="169"/>
      <c r="F172" s="168" t="s">
        <v>98</v>
      </c>
      <c r="G172" s="169"/>
      <c r="H172" s="168" t="s">
        <v>99</v>
      </c>
      <c r="I172" s="169"/>
    </row>
    <row r="173" spans="1:9" s="89" customFormat="1" ht="18.75">
      <c r="A173" s="85" t="s">
        <v>6</v>
      </c>
      <c r="B173" s="83" t="s">
        <v>31</v>
      </c>
      <c r="C173" s="83" t="s">
        <v>32</v>
      </c>
      <c r="D173" s="83" t="s">
        <v>31</v>
      </c>
      <c r="E173" s="83" t="s">
        <v>32</v>
      </c>
      <c r="F173" s="83" t="s">
        <v>31</v>
      </c>
      <c r="G173" s="83" t="s">
        <v>32</v>
      </c>
      <c r="H173" s="83" t="s">
        <v>31</v>
      </c>
      <c r="I173" s="83" t="s">
        <v>32</v>
      </c>
    </row>
    <row r="174" spans="1:9" s="89" customFormat="1" ht="18.75">
      <c r="A174" s="86" t="s">
        <v>16</v>
      </c>
      <c r="B174" s="87">
        <v>2768</v>
      </c>
      <c r="C174" s="88">
        <v>47325.76</v>
      </c>
      <c r="D174" s="87">
        <v>2992</v>
      </c>
      <c r="E174" s="88">
        <v>51151.05</v>
      </c>
      <c r="F174" s="87">
        <v>2884</v>
      </c>
      <c r="G174" s="88">
        <v>49306.71</v>
      </c>
      <c r="H174" s="87">
        <v>1638</v>
      </c>
      <c r="I174" s="88">
        <v>28028.52</v>
      </c>
    </row>
    <row r="175" spans="1:9" s="89" customFormat="1" ht="18.75">
      <c r="A175" s="86" t="s">
        <v>17</v>
      </c>
      <c r="B175" s="87">
        <v>1656</v>
      </c>
      <c r="C175" s="88">
        <v>28228.91</v>
      </c>
      <c r="D175" s="87">
        <v>2583</v>
      </c>
      <c r="E175" s="88">
        <v>44059.48</v>
      </c>
      <c r="F175" s="87">
        <v>1964</v>
      </c>
      <c r="G175" s="88">
        <v>33488.69</v>
      </c>
      <c r="H175" s="87">
        <v>1894</v>
      </c>
      <c r="I175" s="88">
        <v>32293.28</v>
      </c>
    </row>
    <row r="176" spans="1:9" s="89" customFormat="1" ht="18.75">
      <c r="A176" s="86" t="s">
        <v>18</v>
      </c>
      <c r="B176" s="87">
        <v>8266</v>
      </c>
      <c r="C176" s="88">
        <v>141323.2</v>
      </c>
      <c r="D176" s="87">
        <v>6748</v>
      </c>
      <c r="E176" s="88">
        <v>115400.01</v>
      </c>
      <c r="F176" s="87">
        <v>7443</v>
      </c>
      <c r="G176" s="88">
        <v>127268.67</v>
      </c>
      <c r="H176" s="87">
        <v>8560</v>
      </c>
      <c r="I176" s="88">
        <v>146343.9</v>
      </c>
    </row>
    <row r="177" spans="1:9" s="89" customFormat="1" ht="18.75">
      <c r="A177" s="86" t="s">
        <v>19</v>
      </c>
      <c r="B177" s="87">
        <v>346</v>
      </c>
      <c r="C177" s="88">
        <v>5857.78</v>
      </c>
      <c r="D177" s="87">
        <v>611</v>
      </c>
      <c r="E177" s="88">
        <v>10383.24</v>
      </c>
      <c r="F177" s="87">
        <v>1065</v>
      </c>
      <c r="G177" s="88">
        <v>18136.29</v>
      </c>
      <c r="H177" s="87">
        <v>1904</v>
      </c>
      <c r="I177" s="88">
        <v>32464.06</v>
      </c>
    </row>
    <row r="178" spans="1:9" s="89" customFormat="1" ht="19.5" thickBot="1">
      <c r="A178" s="84"/>
      <c r="B178" s="118">
        <f aca="true" t="shared" si="16" ref="B178:I178">SUM(B174:B177)</f>
        <v>13036</v>
      </c>
      <c r="C178" s="117">
        <f>SUM(C174:C177)</f>
        <v>222735.65</v>
      </c>
      <c r="D178" s="118">
        <f t="shared" si="16"/>
        <v>12934</v>
      </c>
      <c r="E178" s="117">
        <f t="shared" si="16"/>
        <v>220993.77999999997</v>
      </c>
      <c r="F178" s="118">
        <f t="shared" si="16"/>
        <v>13356</v>
      </c>
      <c r="G178" s="117">
        <f t="shared" si="16"/>
        <v>228200.36000000002</v>
      </c>
      <c r="H178" s="118">
        <f t="shared" si="16"/>
        <v>13996</v>
      </c>
      <c r="I178" s="117">
        <f t="shared" si="16"/>
        <v>239129.76</v>
      </c>
    </row>
    <row r="179" spans="1:9" s="89" customFormat="1" ht="19.5" thickTop="1">
      <c r="A179" s="84"/>
      <c r="B179" s="112"/>
      <c r="C179" s="113"/>
      <c r="D179" s="112"/>
      <c r="E179" s="113"/>
      <c r="F179" s="112"/>
      <c r="G179" s="113"/>
      <c r="H179" s="112"/>
      <c r="I179" s="113"/>
    </row>
    <row r="180" spans="1:9" s="89" customFormat="1" ht="20.25" customHeight="1">
      <c r="A180" s="83" t="s">
        <v>0</v>
      </c>
      <c r="B180" s="164" t="s">
        <v>100</v>
      </c>
      <c r="C180" s="165"/>
      <c r="D180" s="165" t="s">
        <v>101</v>
      </c>
      <c r="E180" s="165"/>
      <c r="F180" s="165" t="s">
        <v>102</v>
      </c>
      <c r="G180" s="165"/>
      <c r="H180" s="165" t="s">
        <v>103</v>
      </c>
      <c r="I180" s="165"/>
    </row>
    <row r="181" spans="1:9" s="89" customFormat="1" ht="18.75">
      <c r="A181" s="85" t="s">
        <v>6</v>
      </c>
      <c r="B181" s="120" t="s">
        <v>31</v>
      </c>
      <c r="C181" s="120" t="s">
        <v>32</v>
      </c>
      <c r="D181" s="120" t="s">
        <v>31</v>
      </c>
      <c r="E181" s="120" t="s">
        <v>32</v>
      </c>
      <c r="F181" s="120" t="s">
        <v>31</v>
      </c>
      <c r="G181" s="120" t="s">
        <v>32</v>
      </c>
      <c r="H181" s="120" t="s">
        <v>31</v>
      </c>
      <c r="I181" s="120" t="s">
        <v>32</v>
      </c>
    </row>
    <row r="182" spans="1:9" s="89" customFormat="1" ht="18.75">
      <c r="A182" s="86" t="s">
        <v>16</v>
      </c>
      <c r="B182" s="87">
        <v>1327</v>
      </c>
      <c r="C182" s="88">
        <v>22717.51</v>
      </c>
      <c r="D182" s="87">
        <v>1003</v>
      </c>
      <c r="E182" s="88">
        <v>17184.5</v>
      </c>
      <c r="F182" s="87">
        <v>1421</v>
      </c>
      <c r="G182" s="88">
        <v>24322.77</v>
      </c>
      <c r="H182" s="87">
        <v>968</v>
      </c>
      <c r="I182" s="88">
        <v>16586.8</v>
      </c>
    </row>
    <row r="183" spans="1:9" s="89" customFormat="1" ht="18.75">
      <c r="A183" s="86" t="s">
        <v>17</v>
      </c>
      <c r="B183" s="87">
        <v>1301</v>
      </c>
      <c r="C183" s="88">
        <v>22166.51</v>
      </c>
      <c r="D183" s="87">
        <v>998</v>
      </c>
      <c r="E183" s="88">
        <v>16992.11</v>
      </c>
      <c r="F183" s="87">
        <v>994</v>
      </c>
      <c r="G183" s="88">
        <v>16923.8</v>
      </c>
      <c r="H183" s="87">
        <v>1051</v>
      </c>
      <c r="I183" s="88">
        <v>17897.21</v>
      </c>
    </row>
    <row r="184" spans="1:9" s="89" customFormat="1" ht="18.75">
      <c r="A184" s="86" t="s">
        <v>18</v>
      </c>
      <c r="B184" s="87">
        <v>7927</v>
      </c>
      <c r="C184" s="88">
        <v>135534.03</v>
      </c>
      <c r="D184" s="87">
        <v>6356</v>
      </c>
      <c r="E184" s="88">
        <v>108705.75</v>
      </c>
      <c r="F184" s="87">
        <v>6641</v>
      </c>
      <c r="G184" s="88">
        <v>113572.75</v>
      </c>
      <c r="H184" s="87">
        <v>6093</v>
      </c>
      <c r="I184" s="88">
        <v>104214.45</v>
      </c>
    </row>
    <row r="185" spans="1:9" s="89" customFormat="1" ht="18.75">
      <c r="A185" s="86" t="s">
        <v>19</v>
      </c>
      <c r="B185" s="87">
        <v>1066</v>
      </c>
      <c r="C185" s="88">
        <v>18153.36</v>
      </c>
      <c r="D185" s="87">
        <v>746</v>
      </c>
      <c r="E185" s="88">
        <v>12688.66</v>
      </c>
      <c r="F185" s="87">
        <v>841</v>
      </c>
      <c r="G185" s="88">
        <v>14310.99</v>
      </c>
      <c r="H185" s="87">
        <v>810</v>
      </c>
      <c r="I185" s="88">
        <v>13781.6</v>
      </c>
    </row>
    <row r="186" spans="1:9" s="89" customFormat="1" ht="19.5" thickBot="1">
      <c r="A186" s="84"/>
      <c r="B186" s="118">
        <f aca="true" t="shared" si="17" ref="B186:I186">SUM(B182:B185)</f>
        <v>11621</v>
      </c>
      <c r="C186" s="117">
        <f t="shared" si="17"/>
        <v>198571.40999999997</v>
      </c>
      <c r="D186" s="118">
        <f t="shared" si="17"/>
        <v>9103</v>
      </c>
      <c r="E186" s="117">
        <f t="shared" si="17"/>
        <v>155571.02</v>
      </c>
      <c r="F186" s="118">
        <f t="shared" si="17"/>
        <v>9897</v>
      </c>
      <c r="G186" s="117">
        <f t="shared" si="17"/>
        <v>169130.31</v>
      </c>
      <c r="H186" s="118">
        <f t="shared" si="17"/>
        <v>8922</v>
      </c>
      <c r="I186" s="117">
        <f t="shared" si="17"/>
        <v>152480.06</v>
      </c>
    </row>
    <row r="187" spans="1:9" s="89" customFormat="1" ht="19.5" thickTop="1">
      <c r="A187" s="84"/>
      <c r="B187" s="112"/>
      <c r="C187" s="113"/>
      <c r="D187" s="112"/>
      <c r="E187" s="113"/>
      <c r="F187" s="112"/>
      <c r="G187" s="113"/>
      <c r="H187" s="112"/>
      <c r="I187" s="113"/>
    </row>
    <row r="188" spans="1:9" s="89" customFormat="1" ht="18.75">
      <c r="A188" s="84"/>
      <c r="B188" s="112"/>
      <c r="C188" s="113"/>
      <c r="D188" s="112"/>
      <c r="E188" s="113"/>
      <c r="F188" s="112"/>
      <c r="G188" s="113"/>
      <c r="H188" s="112"/>
      <c r="I188" s="113"/>
    </row>
    <row r="189" spans="1:9" s="89" customFormat="1" ht="18.75">
      <c r="A189" s="84"/>
      <c r="B189" s="112"/>
      <c r="C189" s="113"/>
      <c r="D189" s="112"/>
      <c r="E189" s="113"/>
      <c r="F189" s="112"/>
      <c r="G189" s="113"/>
      <c r="H189" s="112"/>
      <c r="I189" s="113"/>
    </row>
    <row r="190" spans="1:9" s="89" customFormat="1" ht="18.75">
      <c r="A190" s="84"/>
      <c r="B190" s="112"/>
      <c r="C190" s="113"/>
      <c r="D190" s="112"/>
      <c r="E190" s="113"/>
      <c r="F190" s="112"/>
      <c r="G190" s="113"/>
      <c r="H190" s="112"/>
      <c r="I190" s="113"/>
    </row>
    <row r="191" spans="1:9" s="89" customFormat="1" ht="18.75">
      <c r="A191" s="84"/>
      <c r="B191" s="112"/>
      <c r="C191" s="113"/>
      <c r="D191" s="112"/>
      <c r="E191" s="113"/>
      <c r="F191" s="112"/>
      <c r="G191" s="113"/>
      <c r="H191" s="112"/>
      <c r="I191" s="113"/>
    </row>
    <row r="192" spans="1:9" s="89" customFormat="1" ht="18.75">
      <c r="A192" s="84"/>
      <c r="B192" s="112"/>
      <c r="C192" s="113"/>
      <c r="D192" s="112"/>
      <c r="E192" s="113"/>
      <c r="F192" s="112"/>
      <c r="G192" s="113"/>
      <c r="H192" s="112"/>
      <c r="I192" s="113"/>
    </row>
    <row r="193" spans="1:9" s="89" customFormat="1" ht="18.75">
      <c r="A193" s="84"/>
      <c r="B193" s="112"/>
      <c r="C193" s="113"/>
      <c r="D193" s="112"/>
      <c r="E193" s="113"/>
      <c r="F193" s="112"/>
      <c r="G193" s="113"/>
      <c r="H193" s="112"/>
      <c r="I193" s="113"/>
    </row>
    <row r="194" spans="1:9" s="89" customFormat="1" ht="18.75">
      <c r="A194" s="84"/>
      <c r="B194" s="112"/>
      <c r="C194" s="113"/>
      <c r="D194" s="112"/>
      <c r="E194" s="113"/>
      <c r="F194" s="112"/>
      <c r="G194" s="113"/>
      <c r="H194" s="112"/>
      <c r="I194" s="113"/>
    </row>
    <row r="195" spans="1:9" ht="36" customHeight="1">
      <c r="A195" s="171" t="s">
        <v>108</v>
      </c>
      <c r="B195" s="171"/>
      <c r="C195" s="171"/>
      <c r="D195" s="171"/>
      <c r="E195" s="171"/>
      <c r="F195" s="171"/>
      <c r="G195" s="171"/>
      <c r="H195" s="171"/>
      <c r="I195" s="171"/>
    </row>
    <row r="196" spans="1:9" s="89" customFormat="1" ht="20.25" customHeight="1">
      <c r="A196" s="121" t="s">
        <v>0</v>
      </c>
      <c r="B196" s="164" t="s">
        <v>92</v>
      </c>
      <c r="C196" s="167"/>
      <c r="D196" s="165" t="s">
        <v>93</v>
      </c>
      <c r="E196" s="169"/>
      <c r="F196" s="165" t="s">
        <v>94</v>
      </c>
      <c r="G196" s="169"/>
      <c r="H196" s="165" t="s">
        <v>95</v>
      </c>
      <c r="I196" s="169"/>
    </row>
    <row r="197" spans="1:9" s="89" customFormat="1" ht="18.75">
      <c r="A197" s="85" t="s">
        <v>7</v>
      </c>
      <c r="B197" s="83" t="s">
        <v>31</v>
      </c>
      <c r="C197" s="83" t="s">
        <v>32</v>
      </c>
      <c r="D197" s="83" t="s">
        <v>31</v>
      </c>
      <c r="E197" s="83" t="s">
        <v>32</v>
      </c>
      <c r="F197" s="83" t="s">
        <v>31</v>
      </c>
      <c r="G197" s="83" t="s">
        <v>32</v>
      </c>
      <c r="H197" s="83" t="s">
        <v>31</v>
      </c>
      <c r="I197" s="83" t="s">
        <v>32</v>
      </c>
    </row>
    <row r="198" spans="1:9" s="89" customFormat="1" ht="18.75">
      <c r="A198" s="86" t="s">
        <v>20</v>
      </c>
      <c r="B198" s="87">
        <v>327</v>
      </c>
      <c r="C198" s="88">
        <v>5533.31</v>
      </c>
      <c r="D198" s="87">
        <v>357</v>
      </c>
      <c r="E198" s="88">
        <v>6045.63</v>
      </c>
      <c r="F198" s="87">
        <v>331</v>
      </c>
      <c r="G198" s="88">
        <v>5601.62</v>
      </c>
      <c r="H198" s="87">
        <v>213</v>
      </c>
      <c r="I198" s="88">
        <v>3586.51</v>
      </c>
    </row>
    <row r="199" spans="1:9" s="89" customFormat="1" ht="19.5" thickBot="1">
      <c r="A199" s="84"/>
      <c r="B199" s="118">
        <f>SUM(B198)</f>
        <v>327</v>
      </c>
      <c r="C199" s="117">
        <f aca="true" t="shared" si="18" ref="C199:I199">SUM(C198)</f>
        <v>5533.31</v>
      </c>
      <c r="D199" s="118">
        <f t="shared" si="18"/>
        <v>357</v>
      </c>
      <c r="E199" s="117">
        <f t="shared" si="18"/>
        <v>6045.63</v>
      </c>
      <c r="F199" s="118">
        <f t="shared" si="18"/>
        <v>331</v>
      </c>
      <c r="G199" s="117">
        <f t="shared" si="18"/>
        <v>5601.62</v>
      </c>
      <c r="H199" s="118">
        <f t="shared" si="18"/>
        <v>213</v>
      </c>
      <c r="I199" s="117">
        <f t="shared" si="18"/>
        <v>3586.51</v>
      </c>
    </row>
    <row r="200" spans="1:9" s="89" customFormat="1" ht="19.5" thickTop="1">
      <c r="A200" s="84"/>
      <c r="B200" s="112"/>
      <c r="C200" s="113"/>
      <c r="D200" s="112"/>
      <c r="E200" s="113"/>
      <c r="F200" s="112"/>
      <c r="G200" s="113"/>
      <c r="H200" s="112"/>
      <c r="I200" s="113"/>
    </row>
    <row r="201" spans="1:9" s="89" customFormat="1" ht="18.75">
      <c r="A201" s="84"/>
      <c r="B201" s="112"/>
      <c r="C201" s="113"/>
      <c r="D201" s="112"/>
      <c r="E201" s="113"/>
      <c r="F201" s="112"/>
      <c r="G201" s="113"/>
      <c r="H201" s="112"/>
      <c r="I201" s="113"/>
    </row>
    <row r="202" spans="1:9" s="89" customFormat="1" ht="18.75">
      <c r="A202" s="84"/>
      <c r="B202" s="112"/>
      <c r="C202" s="113"/>
      <c r="D202" s="112"/>
      <c r="E202" s="113"/>
      <c r="F202" s="112"/>
      <c r="G202" s="113"/>
      <c r="H202" s="112"/>
      <c r="I202" s="113"/>
    </row>
    <row r="203" spans="1:9" s="89" customFormat="1" ht="18.75">
      <c r="A203" s="84"/>
      <c r="B203" s="112"/>
      <c r="C203" s="113"/>
      <c r="D203" s="112"/>
      <c r="E203" s="113"/>
      <c r="F203" s="112"/>
      <c r="G203" s="113"/>
      <c r="H203" s="112"/>
      <c r="I203" s="113"/>
    </row>
    <row r="204" spans="1:9" s="89" customFormat="1" ht="20.25" customHeight="1">
      <c r="A204" s="83" t="s">
        <v>0</v>
      </c>
      <c r="B204" s="166" t="s">
        <v>96</v>
      </c>
      <c r="C204" s="167"/>
      <c r="D204" s="168" t="s">
        <v>97</v>
      </c>
      <c r="E204" s="169"/>
      <c r="F204" s="168" t="s">
        <v>98</v>
      </c>
      <c r="G204" s="169"/>
      <c r="H204" s="168" t="s">
        <v>99</v>
      </c>
      <c r="I204" s="169"/>
    </row>
    <row r="205" spans="1:9" s="89" customFormat="1" ht="18.75">
      <c r="A205" s="85" t="s">
        <v>7</v>
      </c>
      <c r="B205" s="83" t="s">
        <v>31</v>
      </c>
      <c r="C205" s="83" t="s">
        <v>32</v>
      </c>
      <c r="D205" s="83" t="s">
        <v>31</v>
      </c>
      <c r="E205" s="83" t="s">
        <v>32</v>
      </c>
      <c r="F205" s="83" t="s">
        <v>31</v>
      </c>
      <c r="G205" s="83" t="s">
        <v>32</v>
      </c>
      <c r="H205" s="83" t="s">
        <v>31</v>
      </c>
      <c r="I205" s="83" t="s">
        <v>32</v>
      </c>
    </row>
    <row r="206" spans="1:9" s="89" customFormat="1" ht="18.75">
      <c r="A206" s="86" t="s">
        <v>20</v>
      </c>
      <c r="B206" s="87">
        <v>356</v>
      </c>
      <c r="C206" s="88">
        <v>6028.55</v>
      </c>
      <c r="D206" s="87">
        <v>336</v>
      </c>
      <c r="E206" s="88">
        <v>5687.01</v>
      </c>
      <c r="F206" s="87">
        <v>471</v>
      </c>
      <c r="G206" s="88">
        <v>7992.43</v>
      </c>
      <c r="H206" s="87">
        <v>521</v>
      </c>
      <c r="I206" s="88">
        <v>8846.29</v>
      </c>
    </row>
    <row r="207" spans="1:9" s="89" customFormat="1" ht="19.5" thickBot="1">
      <c r="A207" s="84"/>
      <c r="B207" s="118">
        <f aca="true" t="shared" si="19" ref="B207:I207">SUM(B206)</f>
        <v>356</v>
      </c>
      <c r="C207" s="117">
        <f t="shared" si="19"/>
        <v>6028.55</v>
      </c>
      <c r="D207" s="118">
        <f t="shared" si="19"/>
        <v>336</v>
      </c>
      <c r="E207" s="117">
        <f t="shared" si="19"/>
        <v>5687.01</v>
      </c>
      <c r="F207" s="118">
        <f t="shared" si="19"/>
        <v>471</v>
      </c>
      <c r="G207" s="117">
        <f t="shared" si="19"/>
        <v>7992.43</v>
      </c>
      <c r="H207" s="118">
        <f t="shared" si="19"/>
        <v>521</v>
      </c>
      <c r="I207" s="117">
        <f t="shared" si="19"/>
        <v>8846.29</v>
      </c>
    </row>
    <row r="208" spans="1:9" s="89" customFormat="1" ht="19.5" thickTop="1">
      <c r="A208" s="84"/>
      <c r="B208" s="112"/>
      <c r="C208" s="113"/>
      <c r="D208" s="112"/>
      <c r="E208" s="113"/>
      <c r="F208" s="112"/>
      <c r="G208" s="113"/>
      <c r="H208" s="112"/>
      <c r="I208" s="113"/>
    </row>
    <row r="209" spans="1:9" s="89" customFormat="1" ht="18.75">
      <c r="A209" s="84"/>
      <c r="B209" s="112"/>
      <c r="C209" s="113"/>
      <c r="D209" s="112"/>
      <c r="E209" s="113"/>
      <c r="F209" s="112"/>
      <c r="G209" s="113"/>
      <c r="H209" s="112"/>
      <c r="I209" s="113"/>
    </row>
    <row r="210" spans="1:9" s="89" customFormat="1" ht="18.75">
      <c r="A210" s="84"/>
      <c r="B210" s="112"/>
      <c r="C210" s="113"/>
      <c r="D210" s="112"/>
      <c r="E210" s="113"/>
      <c r="F210" s="112"/>
      <c r="G210" s="113"/>
      <c r="H210" s="112"/>
      <c r="I210" s="113"/>
    </row>
    <row r="211" spans="1:9" s="89" customFormat="1" ht="18.75">
      <c r="A211" s="84"/>
      <c r="B211" s="112"/>
      <c r="C211" s="113"/>
      <c r="D211" s="112"/>
      <c r="E211" s="113" t="s">
        <v>2</v>
      </c>
      <c r="F211" s="112"/>
      <c r="G211" s="113"/>
      <c r="H211" s="112"/>
      <c r="I211" s="113"/>
    </row>
    <row r="212" spans="1:9" s="89" customFormat="1" ht="20.25" customHeight="1">
      <c r="A212" s="83" t="s">
        <v>0</v>
      </c>
      <c r="B212" s="164" t="s">
        <v>100</v>
      </c>
      <c r="C212" s="165"/>
      <c r="D212" s="165" t="s">
        <v>101</v>
      </c>
      <c r="E212" s="165"/>
      <c r="F212" s="165" t="s">
        <v>102</v>
      </c>
      <c r="G212" s="165"/>
      <c r="H212" s="165" t="s">
        <v>103</v>
      </c>
      <c r="I212" s="165"/>
    </row>
    <row r="213" spans="1:9" s="89" customFormat="1" ht="18.75">
      <c r="A213" s="85" t="s">
        <v>7</v>
      </c>
      <c r="B213" s="120" t="s">
        <v>31</v>
      </c>
      <c r="C213" s="120" t="s">
        <v>32</v>
      </c>
      <c r="D213" s="120" t="s">
        <v>31</v>
      </c>
      <c r="E213" s="120" t="s">
        <v>32</v>
      </c>
      <c r="F213" s="120" t="s">
        <v>31</v>
      </c>
      <c r="G213" s="120" t="s">
        <v>32</v>
      </c>
      <c r="H213" s="120" t="s">
        <v>31</v>
      </c>
      <c r="I213" s="120" t="s">
        <v>32</v>
      </c>
    </row>
    <row r="214" spans="1:9" s="89" customFormat="1" ht="18.75">
      <c r="A214" s="86" t="s">
        <v>20</v>
      </c>
      <c r="B214" s="87">
        <v>460</v>
      </c>
      <c r="C214" s="88">
        <v>7804.58</v>
      </c>
      <c r="D214" s="87">
        <v>103</v>
      </c>
      <c r="E214" s="88">
        <v>3348.94</v>
      </c>
      <c r="F214" s="87">
        <v>280</v>
      </c>
      <c r="G214" s="88">
        <v>4730.68</v>
      </c>
      <c r="H214" s="87">
        <v>375</v>
      </c>
      <c r="I214" s="88">
        <v>6353.02</v>
      </c>
    </row>
    <row r="215" spans="1:9" s="89" customFormat="1" ht="19.5" thickBot="1">
      <c r="A215" s="84"/>
      <c r="B215" s="118">
        <f aca="true" t="shared" si="20" ref="B215:I215">SUM(B214)</f>
        <v>460</v>
      </c>
      <c r="C215" s="117">
        <f t="shared" si="20"/>
        <v>7804.58</v>
      </c>
      <c r="D215" s="118">
        <f t="shared" si="20"/>
        <v>103</v>
      </c>
      <c r="E215" s="117">
        <f>SUM(E214)</f>
        <v>3348.94</v>
      </c>
      <c r="F215" s="118">
        <f t="shared" si="20"/>
        <v>280</v>
      </c>
      <c r="G215" s="117">
        <f t="shared" si="20"/>
        <v>4730.68</v>
      </c>
      <c r="H215" s="118">
        <f t="shared" si="20"/>
        <v>375</v>
      </c>
      <c r="I215" s="117">
        <f t="shared" si="20"/>
        <v>6353.02</v>
      </c>
    </row>
    <row r="216" spans="1:9" s="89" customFormat="1" ht="19.5" thickTop="1">
      <c r="A216" s="84"/>
      <c r="B216" s="112"/>
      <c r="C216" s="113"/>
      <c r="D216" s="112"/>
      <c r="E216" s="113"/>
      <c r="F216" s="112"/>
      <c r="G216" s="113"/>
      <c r="H216" s="112"/>
      <c r="I216" s="113"/>
    </row>
    <row r="217" spans="1:9" s="89" customFormat="1" ht="18.75">
      <c r="A217" s="84"/>
      <c r="B217" s="112"/>
      <c r="C217" s="113"/>
      <c r="D217" s="112"/>
      <c r="E217" s="113"/>
      <c r="F217" s="112"/>
      <c r="G217" s="113"/>
      <c r="H217" s="112"/>
      <c r="I217" s="113"/>
    </row>
    <row r="218" spans="1:9" s="89" customFormat="1" ht="18.75">
      <c r="A218" s="84"/>
      <c r="B218" s="112"/>
      <c r="C218" s="113"/>
      <c r="D218" s="112"/>
      <c r="E218" s="113"/>
      <c r="F218" s="112"/>
      <c r="G218" s="113"/>
      <c r="H218" s="112"/>
      <c r="I218" s="113"/>
    </row>
    <row r="219" spans="1:9" s="89" customFormat="1" ht="18.75">
      <c r="A219" s="84"/>
      <c r="B219" s="112"/>
      <c r="C219" s="113"/>
      <c r="D219" s="112"/>
      <c r="E219" s="113"/>
      <c r="F219" s="112"/>
      <c r="G219" s="113"/>
      <c r="H219" s="112"/>
      <c r="I219" s="113"/>
    </row>
    <row r="220" spans="1:9" s="89" customFormat="1" ht="18.75">
      <c r="A220" s="84"/>
      <c r="B220" s="112"/>
      <c r="C220" s="113"/>
      <c r="D220" s="112"/>
      <c r="E220" s="113"/>
      <c r="F220" s="112"/>
      <c r="G220" s="113"/>
      <c r="H220" s="112"/>
      <c r="I220" s="113"/>
    </row>
    <row r="221" spans="1:9" s="89" customFormat="1" ht="18.75">
      <c r="A221" s="84"/>
      <c r="B221" s="112"/>
      <c r="C221" s="113"/>
      <c r="D221" s="112"/>
      <c r="E221" s="113"/>
      <c r="F221" s="112"/>
      <c r="G221" s="113"/>
      <c r="H221" s="112"/>
      <c r="I221" s="113"/>
    </row>
    <row r="222" spans="1:9" s="89" customFormat="1" ht="18.75">
      <c r="A222" s="84"/>
      <c r="B222" s="112"/>
      <c r="C222" s="113"/>
      <c r="D222" s="112"/>
      <c r="E222" s="113"/>
      <c r="F222" s="112"/>
      <c r="G222" s="113"/>
      <c r="H222" s="112"/>
      <c r="I222" s="113"/>
    </row>
    <row r="223" spans="1:9" s="89" customFormat="1" ht="18.75">
      <c r="A223" s="84"/>
      <c r="B223" s="112"/>
      <c r="C223" s="113"/>
      <c r="D223" s="112"/>
      <c r="E223" s="113"/>
      <c r="F223" s="112"/>
      <c r="G223" s="113"/>
      <c r="H223" s="112"/>
      <c r="I223" s="113"/>
    </row>
    <row r="224" spans="1:9" s="89" customFormat="1" ht="18.75">
      <c r="A224" s="84"/>
      <c r="B224" s="112"/>
      <c r="C224" s="113"/>
      <c r="D224" s="112"/>
      <c r="E224" s="113"/>
      <c r="F224" s="112"/>
      <c r="G224" s="113"/>
      <c r="H224" s="112"/>
      <c r="I224" s="113"/>
    </row>
    <row r="225" spans="1:9" s="89" customFormat="1" ht="18.75">
      <c r="A225" s="84"/>
      <c r="B225" s="112"/>
      <c r="C225" s="113"/>
      <c r="D225" s="112"/>
      <c r="E225" s="113"/>
      <c r="F225" s="112"/>
      <c r="G225" s="113"/>
      <c r="H225" s="112"/>
      <c r="I225" s="113"/>
    </row>
    <row r="226" spans="1:9" s="89" customFormat="1" ht="18.75">
      <c r="A226" s="84"/>
      <c r="B226" s="112"/>
      <c r="C226" s="113"/>
      <c r="D226" s="112"/>
      <c r="E226" s="113"/>
      <c r="F226" s="112"/>
      <c r="G226" s="113"/>
      <c r="H226" s="112"/>
      <c r="I226" s="113"/>
    </row>
    <row r="227" spans="1:9" s="89" customFormat="1" ht="28.5">
      <c r="A227" s="171" t="s">
        <v>109</v>
      </c>
      <c r="B227" s="171"/>
      <c r="C227" s="171"/>
      <c r="D227" s="171"/>
      <c r="E227" s="171"/>
      <c r="F227" s="171"/>
      <c r="G227" s="171"/>
      <c r="H227" s="171"/>
      <c r="I227" s="171"/>
    </row>
    <row r="228" spans="1:9" s="89" customFormat="1" ht="20.25" customHeight="1">
      <c r="A228" s="121" t="s">
        <v>0</v>
      </c>
      <c r="B228" s="164" t="s">
        <v>92</v>
      </c>
      <c r="C228" s="167"/>
      <c r="D228" s="165" t="s">
        <v>93</v>
      </c>
      <c r="E228" s="169"/>
      <c r="F228" s="165" t="s">
        <v>94</v>
      </c>
      <c r="G228" s="169"/>
      <c r="H228" s="165" t="s">
        <v>95</v>
      </c>
      <c r="I228" s="169"/>
    </row>
    <row r="229" spans="1:9" s="89" customFormat="1" ht="18.75">
      <c r="A229" s="85" t="s">
        <v>8</v>
      </c>
      <c r="B229" s="83" t="s">
        <v>31</v>
      </c>
      <c r="C229" s="83" t="s">
        <v>32</v>
      </c>
      <c r="D229" s="83" t="s">
        <v>31</v>
      </c>
      <c r="E229" s="83" t="s">
        <v>32</v>
      </c>
      <c r="F229" s="83" t="s">
        <v>31</v>
      </c>
      <c r="G229" s="83" t="s">
        <v>32</v>
      </c>
      <c r="H229" s="83" t="s">
        <v>31</v>
      </c>
      <c r="I229" s="83" t="s">
        <v>32</v>
      </c>
    </row>
    <row r="230" spans="1:9" s="89" customFormat="1" ht="18.75">
      <c r="A230" s="86" t="s">
        <v>14</v>
      </c>
      <c r="B230" s="87">
        <v>3213</v>
      </c>
      <c r="C230" s="88">
        <v>54818.11</v>
      </c>
      <c r="D230" s="87">
        <v>3200</v>
      </c>
      <c r="E230" s="88">
        <v>54596.11</v>
      </c>
      <c r="F230" s="87">
        <v>3267</v>
      </c>
      <c r="G230" s="88">
        <v>55740.28</v>
      </c>
      <c r="H230" s="87">
        <v>3028</v>
      </c>
      <c r="I230" s="88">
        <v>51658.83</v>
      </c>
    </row>
    <row r="231" spans="1:9" s="89" customFormat="1" ht="18.75">
      <c r="A231" s="86" t="s">
        <v>69</v>
      </c>
      <c r="B231" s="90">
        <v>205</v>
      </c>
      <c r="C231" s="88">
        <v>7701.49</v>
      </c>
      <c r="D231" s="87">
        <v>193</v>
      </c>
      <c r="E231" s="88">
        <v>7699.56</v>
      </c>
      <c r="F231" s="87">
        <v>264</v>
      </c>
      <c r="G231" s="88">
        <v>7710.96</v>
      </c>
      <c r="H231" s="87">
        <v>182</v>
      </c>
      <c r="I231" s="88">
        <v>7697.79</v>
      </c>
    </row>
    <row r="232" spans="1:9" s="89" customFormat="1" ht="19.5" thickBot="1">
      <c r="A232" s="84"/>
      <c r="B232" s="118">
        <f aca="true" t="shared" si="21" ref="B232:G232">SUM(B230:B231)</f>
        <v>3418</v>
      </c>
      <c r="C232" s="117">
        <f t="shared" si="21"/>
        <v>62519.6</v>
      </c>
      <c r="D232" s="118">
        <f t="shared" si="21"/>
        <v>3393</v>
      </c>
      <c r="E232" s="117">
        <f t="shared" si="21"/>
        <v>62295.67</v>
      </c>
      <c r="F232" s="118">
        <f t="shared" si="21"/>
        <v>3531</v>
      </c>
      <c r="G232" s="117">
        <f t="shared" si="21"/>
        <v>63451.24</v>
      </c>
      <c r="H232" s="118">
        <f>SUM(H230:H231)</f>
        <v>3210</v>
      </c>
      <c r="I232" s="117">
        <f>SUM(I230:I231)</f>
        <v>59356.62</v>
      </c>
    </row>
    <row r="233" s="89" customFormat="1" ht="19.5" thickTop="1">
      <c r="A233" s="84"/>
    </row>
    <row r="234" s="89" customFormat="1" ht="18.75">
      <c r="A234" s="84"/>
    </row>
    <row r="235" spans="1:5" s="89" customFormat="1" ht="18.75">
      <c r="A235" s="84"/>
      <c r="E235" s="89" t="s">
        <v>2</v>
      </c>
    </row>
    <row r="236" spans="1:2" s="89" customFormat="1" ht="18.75">
      <c r="A236" s="84"/>
      <c r="B236" s="89" t="s">
        <v>2</v>
      </c>
    </row>
    <row r="237" spans="1:9" s="89" customFormat="1" ht="20.25" customHeight="1">
      <c r="A237" s="83" t="s">
        <v>0</v>
      </c>
      <c r="B237" s="166" t="s">
        <v>96</v>
      </c>
      <c r="C237" s="167"/>
      <c r="D237" s="168" t="s">
        <v>97</v>
      </c>
      <c r="E237" s="169"/>
      <c r="F237" s="168" t="s">
        <v>98</v>
      </c>
      <c r="G237" s="169"/>
      <c r="H237" s="168" t="s">
        <v>99</v>
      </c>
      <c r="I237" s="169"/>
    </row>
    <row r="238" spans="1:9" s="89" customFormat="1" ht="18.75" customHeight="1">
      <c r="A238" s="85" t="s">
        <v>8</v>
      </c>
      <c r="B238" s="83" t="s">
        <v>31</v>
      </c>
      <c r="C238" s="83" t="s">
        <v>32</v>
      </c>
      <c r="D238" s="83" t="s">
        <v>31</v>
      </c>
      <c r="E238" s="83" t="s">
        <v>32</v>
      </c>
      <c r="F238" s="83" t="s">
        <v>31</v>
      </c>
      <c r="G238" s="83" t="s">
        <v>32</v>
      </c>
      <c r="H238" s="83" t="s">
        <v>31</v>
      </c>
      <c r="I238" s="83" t="s">
        <v>32</v>
      </c>
    </row>
    <row r="239" spans="1:9" s="89" customFormat="1" ht="18.75">
      <c r="A239" s="86" t="s">
        <v>14</v>
      </c>
      <c r="B239" s="87">
        <v>2977</v>
      </c>
      <c r="C239" s="88">
        <v>50787.89</v>
      </c>
      <c r="D239" s="87">
        <v>2968</v>
      </c>
      <c r="E239" s="88">
        <v>50634.2</v>
      </c>
      <c r="F239" s="87">
        <v>3267</v>
      </c>
      <c r="G239" s="88">
        <v>55740.28</v>
      </c>
      <c r="H239" s="87">
        <v>3618</v>
      </c>
      <c r="I239" s="88">
        <v>61734.38</v>
      </c>
    </row>
    <row r="240" spans="1:9" s="89" customFormat="1" ht="18.75">
      <c r="A240" s="86" t="s">
        <v>69</v>
      </c>
      <c r="B240" s="87">
        <v>212</v>
      </c>
      <c r="C240" s="122">
        <v>7702.61</v>
      </c>
      <c r="D240" s="87">
        <v>261</v>
      </c>
      <c r="E240" s="88">
        <v>7710.47</v>
      </c>
      <c r="F240" s="87">
        <v>307</v>
      </c>
      <c r="G240" s="88">
        <v>7717.86</v>
      </c>
      <c r="H240" s="87">
        <v>340</v>
      </c>
      <c r="I240" s="88">
        <v>7723.15</v>
      </c>
    </row>
    <row r="241" spans="1:9" s="89" customFormat="1" ht="19.5" thickBot="1">
      <c r="A241" s="84"/>
      <c r="B241" s="118">
        <f aca="true" t="shared" si="22" ref="B241:I241">SUM(B239:B240)</f>
        <v>3189</v>
      </c>
      <c r="C241" s="117">
        <f t="shared" si="22"/>
        <v>58490.5</v>
      </c>
      <c r="D241" s="118">
        <f t="shared" si="22"/>
        <v>3229</v>
      </c>
      <c r="E241" s="117">
        <f t="shared" si="22"/>
        <v>58344.67</v>
      </c>
      <c r="F241" s="118">
        <f t="shared" si="22"/>
        <v>3574</v>
      </c>
      <c r="G241" s="117">
        <f t="shared" si="22"/>
        <v>63458.14</v>
      </c>
      <c r="H241" s="118">
        <f t="shared" si="22"/>
        <v>3958</v>
      </c>
      <c r="I241" s="117">
        <f t="shared" si="22"/>
        <v>69457.53</v>
      </c>
    </row>
    <row r="242" spans="1:9" s="89" customFormat="1" ht="19.5" thickTop="1">
      <c r="A242" s="84"/>
      <c r="B242" s="112"/>
      <c r="C242" s="113"/>
      <c r="D242" s="112"/>
      <c r="E242" s="113"/>
      <c r="F242" s="112"/>
      <c r="G242" s="113"/>
      <c r="H242" s="112"/>
      <c r="I242" s="113"/>
    </row>
    <row r="243" spans="1:9" s="89" customFormat="1" ht="18.75">
      <c r="A243" s="84"/>
      <c r="B243" s="112"/>
      <c r="C243" s="113"/>
      <c r="D243" s="112"/>
      <c r="E243" s="113"/>
      <c r="F243" s="112"/>
      <c r="G243" s="113"/>
      <c r="H243" s="112"/>
      <c r="I243" s="113"/>
    </row>
    <row r="244" s="89" customFormat="1" ht="18.75">
      <c r="A244" s="84"/>
    </row>
    <row r="245" s="89" customFormat="1" ht="18.75">
      <c r="A245" s="84"/>
    </row>
    <row r="246" spans="1:9" s="89" customFormat="1" ht="18.75">
      <c r="A246" s="83" t="s">
        <v>0</v>
      </c>
      <c r="B246" s="164" t="s">
        <v>100</v>
      </c>
      <c r="C246" s="165"/>
      <c r="D246" s="165" t="s">
        <v>101</v>
      </c>
      <c r="E246" s="165"/>
      <c r="F246" s="165" t="s">
        <v>102</v>
      </c>
      <c r="G246" s="165"/>
      <c r="H246" s="165" t="s">
        <v>103</v>
      </c>
      <c r="I246" s="165"/>
    </row>
    <row r="247" spans="1:9" s="89" customFormat="1" ht="18.75">
      <c r="A247" s="85" t="s">
        <v>8</v>
      </c>
      <c r="B247" s="120" t="s">
        <v>31</v>
      </c>
      <c r="C247" s="120" t="s">
        <v>32</v>
      </c>
      <c r="D247" s="120" t="s">
        <v>31</v>
      </c>
      <c r="E247" s="120" t="s">
        <v>32</v>
      </c>
      <c r="F247" s="120" t="s">
        <v>31</v>
      </c>
      <c r="G247" s="120" t="s">
        <v>32</v>
      </c>
      <c r="H247" s="120" t="s">
        <v>31</v>
      </c>
      <c r="I247" s="120" t="s">
        <v>32</v>
      </c>
    </row>
    <row r="248" spans="1:9" s="89" customFormat="1" ht="18.75">
      <c r="A248" s="86" t="s">
        <v>14</v>
      </c>
      <c r="B248" s="87">
        <v>3540</v>
      </c>
      <c r="C248" s="88">
        <v>60402.36</v>
      </c>
      <c r="D248" s="87">
        <v>2701</v>
      </c>
      <c r="E248" s="88">
        <v>46074.59</v>
      </c>
      <c r="F248" s="87">
        <v>2794</v>
      </c>
      <c r="G248" s="88">
        <v>47662.76</v>
      </c>
      <c r="H248" s="87">
        <v>2773</v>
      </c>
      <c r="I248" s="88">
        <v>47304.14</v>
      </c>
    </row>
    <row r="249" spans="1:9" s="89" customFormat="1" ht="18.75">
      <c r="A249" s="86" t="s">
        <v>69</v>
      </c>
      <c r="B249" s="87">
        <v>203</v>
      </c>
      <c r="C249" s="88">
        <v>7701.16</v>
      </c>
      <c r="D249" s="87">
        <v>126</v>
      </c>
      <c r="E249" s="88">
        <v>7688.81</v>
      </c>
      <c r="F249" s="87">
        <v>94</v>
      </c>
      <c r="G249" s="88">
        <v>7683.67</v>
      </c>
      <c r="H249" s="87">
        <v>140</v>
      </c>
      <c r="I249" s="88">
        <v>7691.05</v>
      </c>
    </row>
    <row r="250" spans="1:9" s="89" customFormat="1" ht="19.5" thickBot="1">
      <c r="A250" s="84"/>
      <c r="B250" s="118">
        <f aca="true" t="shared" si="23" ref="B250:I250">SUM(B248:B249)</f>
        <v>3743</v>
      </c>
      <c r="C250" s="117">
        <f t="shared" si="23"/>
        <v>68103.52</v>
      </c>
      <c r="D250" s="118">
        <f t="shared" si="23"/>
        <v>2827</v>
      </c>
      <c r="E250" s="117">
        <f t="shared" si="23"/>
        <v>53763.399999999994</v>
      </c>
      <c r="F250" s="118">
        <f t="shared" si="23"/>
        <v>2888</v>
      </c>
      <c r="G250" s="117">
        <f t="shared" si="23"/>
        <v>55346.43</v>
      </c>
      <c r="H250" s="118">
        <f t="shared" si="23"/>
        <v>2913</v>
      </c>
      <c r="I250" s="117">
        <f t="shared" si="23"/>
        <v>54995.19</v>
      </c>
    </row>
    <row r="251" spans="1:3" s="89" customFormat="1" ht="19.5" thickTop="1">
      <c r="A251" s="84"/>
      <c r="C251" s="89" t="s">
        <v>2</v>
      </c>
    </row>
    <row r="252" s="89" customFormat="1" ht="18.75">
      <c r="A252" s="84"/>
    </row>
    <row r="253" spans="1:3" s="89" customFormat="1" ht="18.75">
      <c r="A253" s="84"/>
      <c r="C253" s="89" t="s">
        <v>2</v>
      </c>
    </row>
    <row r="254" s="89" customFormat="1" ht="18.75">
      <c r="A254" s="84"/>
    </row>
    <row r="255" s="89" customFormat="1" ht="18.75">
      <c r="A255" s="84"/>
    </row>
    <row r="256" s="89" customFormat="1" ht="18.75">
      <c r="A256" s="84"/>
    </row>
    <row r="257" s="89" customFormat="1" ht="18.75">
      <c r="A257" s="84"/>
    </row>
    <row r="258" s="89" customFormat="1" ht="18.75">
      <c r="A258" s="84"/>
    </row>
    <row r="259" s="89" customFormat="1" ht="18.75">
      <c r="A259" s="84"/>
    </row>
    <row r="260" spans="1:9" s="89" customFormat="1" ht="28.5">
      <c r="A260" s="173" t="s">
        <v>110</v>
      </c>
      <c r="B260" s="173"/>
      <c r="C260" s="173"/>
      <c r="D260" s="173"/>
      <c r="E260" s="173"/>
      <c r="F260" s="173"/>
      <c r="G260" s="173"/>
      <c r="H260" s="173"/>
      <c r="I260" s="173"/>
    </row>
    <row r="261" spans="1:9" s="89" customFormat="1" ht="20.25" customHeight="1">
      <c r="A261" s="83" t="s">
        <v>0</v>
      </c>
      <c r="B261" s="164" t="s">
        <v>92</v>
      </c>
      <c r="C261" s="167"/>
      <c r="D261" s="165" t="s">
        <v>93</v>
      </c>
      <c r="E261" s="169"/>
      <c r="F261" s="165" t="s">
        <v>94</v>
      </c>
      <c r="G261" s="169"/>
      <c r="H261" s="165" t="s">
        <v>95</v>
      </c>
      <c r="I261" s="169"/>
    </row>
    <row r="262" spans="1:9" s="89" customFormat="1" ht="18.75">
      <c r="A262" s="85" t="s">
        <v>15</v>
      </c>
      <c r="B262" s="83" t="s">
        <v>31</v>
      </c>
      <c r="C262" s="83" t="s">
        <v>32</v>
      </c>
      <c r="D262" s="83" t="s">
        <v>31</v>
      </c>
      <c r="E262" s="83" t="s">
        <v>32</v>
      </c>
      <c r="F262" s="83" t="s">
        <v>31</v>
      </c>
      <c r="G262" s="83" t="s">
        <v>32</v>
      </c>
      <c r="H262" s="83" t="s">
        <v>31</v>
      </c>
      <c r="I262" s="83" t="s">
        <v>32</v>
      </c>
    </row>
    <row r="263" spans="1:9" s="89" customFormat="1" ht="18.75">
      <c r="A263" s="86" t="s">
        <v>23</v>
      </c>
      <c r="B263" s="87">
        <v>1328</v>
      </c>
      <c r="C263" s="88">
        <v>22841.59</v>
      </c>
      <c r="D263" s="87">
        <v>1409</v>
      </c>
      <c r="E263" s="88">
        <v>24224.84</v>
      </c>
      <c r="F263" s="87">
        <v>1578</v>
      </c>
      <c r="G263" s="88">
        <v>27110.89</v>
      </c>
      <c r="H263" s="87">
        <v>1250</v>
      </c>
      <c r="I263" s="88">
        <v>21509.57</v>
      </c>
    </row>
    <row r="264" spans="1:9" s="89" customFormat="1" ht="19.5" thickBot="1">
      <c r="A264" s="84"/>
      <c r="B264" s="118">
        <f aca="true" t="shared" si="24" ref="B264:I264">SUM(B263)</f>
        <v>1328</v>
      </c>
      <c r="C264" s="117">
        <f t="shared" si="24"/>
        <v>22841.59</v>
      </c>
      <c r="D264" s="118">
        <f t="shared" si="24"/>
        <v>1409</v>
      </c>
      <c r="E264" s="117">
        <f t="shared" si="24"/>
        <v>24224.84</v>
      </c>
      <c r="F264" s="118">
        <f t="shared" si="24"/>
        <v>1578</v>
      </c>
      <c r="G264" s="117">
        <f>SUM(G263)</f>
        <v>27110.89</v>
      </c>
      <c r="H264" s="118">
        <f t="shared" si="24"/>
        <v>1250</v>
      </c>
      <c r="I264" s="117">
        <f t="shared" si="24"/>
        <v>21509.57</v>
      </c>
    </row>
    <row r="265" s="89" customFormat="1" ht="19.5" thickTop="1">
      <c r="A265" s="84"/>
    </row>
    <row r="266" s="89" customFormat="1" ht="18.75">
      <c r="A266" s="84"/>
    </row>
    <row r="267" s="89" customFormat="1" ht="18.75">
      <c r="A267" s="84"/>
    </row>
    <row r="268" spans="1:2" s="89" customFormat="1" ht="18.75">
      <c r="A268" s="84"/>
      <c r="B268" s="89" t="s">
        <v>2</v>
      </c>
    </row>
    <row r="269" spans="1:9" s="89" customFormat="1" ht="20.25" customHeight="1">
      <c r="A269" s="83" t="s">
        <v>0</v>
      </c>
      <c r="B269" s="166" t="s">
        <v>96</v>
      </c>
      <c r="C269" s="167"/>
      <c r="D269" s="168" t="s">
        <v>97</v>
      </c>
      <c r="E269" s="169"/>
      <c r="F269" s="168" t="s">
        <v>98</v>
      </c>
      <c r="G269" s="169"/>
      <c r="H269" s="168" t="s">
        <v>99</v>
      </c>
      <c r="I269" s="169"/>
    </row>
    <row r="270" spans="1:9" s="89" customFormat="1" ht="18.75" customHeight="1">
      <c r="A270" s="85" t="s">
        <v>15</v>
      </c>
      <c r="B270" s="83" t="s">
        <v>31</v>
      </c>
      <c r="C270" s="83" t="s">
        <v>32</v>
      </c>
      <c r="D270" s="83" t="s">
        <v>31</v>
      </c>
      <c r="E270" s="83" t="s">
        <v>32</v>
      </c>
      <c r="F270" s="83" t="s">
        <v>31</v>
      </c>
      <c r="G270" s="83" t="s">
        <v>32</v>
      </c>
      <c r="H270" s="83" t="s">
        <v>31</v>
      </c>
      <c r="I270" s="83" t="s">
        <v>32</v>
      </c>
    </row>
    <row r="271" spans="1:9" s="89" customFormat="1" ht="18.75">
      <c r="A271" s="86" t="s">
        <v>24</v>
      </c>
      <c r="B271" s="87">
        <v>1645</v>
      </c>
      <c r="C271" s="88">
        <v>28255.06</v>
      </c>
      <c r="D271" s="87">
        <v>1582</v>
      </c>
      <c r="E271" s="88">
        <v>27179.2</v>
      </c>
      <c r="F271" s="87">
        <v>1733</v>
      </c>
      <c r="G271" s="88">
        <v>29757.86</v>
      </c>
      <c r="H271" s="87">
        <v>1941</v>
      </c>
      <c r="I271" s="88">
        <v>33309.91</v>
      </c>
    </row>
    <row r="272" spans="1:9" s="89" customFormat="1" ht="19.5" thickBot="1">
      <c r="A272" s="84"/>
      <c r="B272" s="118">
        <f>SUM(B271)</f>
        <v>1645</v>
      </c>
      <c r="C272" s="117">
        <f>SUM(C271)</f>
        <v>28255.06</v>
      </c>
      <c r="D272" s="118">
        <f aca="true" t="shared" si="25" ref="D272:I272">SUM(D271)</f>
        <v>1582</v>
      </c>
      <c r="E272" s="117">
        <f t="shared" si="25"/>
        <v>27179.2</v>
      </c>
      <c r="F272" s="118">
        <f t="shared" si="25"/>
        <v>1733</v>
      </c>
      <c r="G272" s="117">
        <f t="shared" si="25"/>
        <v>29757.86</v>
      </c>
      <c r="H272" s="118">
        <f t="shared" si="25"/>
        <v>1941</v>
      </c>
      <c r="I272" s="117">
        <f t="shared" si="25"/>
        <v>33309.91</v>
      </c>
    </row>
    <row r="273" spans="1:9" s="89" customFormat="1" ht="19.5" thickTop="1">
      <c r="A273" s="84"/>
      <c r="B273" s="112"/>
      <c r="C273" s="113"/>
      <c r="D273" s="112"/>
      <c r="E273" s="113"/>
      <c r="F273" s="112"/>
      <c r="G273" s="113"/>
      <c r="H273" s="112"/>
      <c r="I273" s="113"/>
    </row>
    <row r="274" spans="1:9" s="89" customFormat="1" ht="18.75">
      <c r="A274" s="84"/>
      <c r="B274" s="112"/>
      <c r="C274" s="113"/>
      <c r="D274" s="112"/>
      <c r="E274" s="113"/>
      <c r="F274" s="112"/>
      <c r="G274" s="113"/>
      <c r="H274" s="112"/>
      <c r="I274" s="113"/>
    </row>
    <row r="275" s="89" customFormat="1" ht="18.75">
      <c r="A275" s="84"/>
    </row>
    <row r="276" s="89" customFormat="1" ht="18.75">
      <c r="A276" s="84"/>
    </row>
    <row r="277" spans="1:9" s="89" customFormat="1" ht="18.75">
      <c r="A277" s="83" t="s">
        <v>0</v>
      </c>
      <c r="B277" s="164" t="s">
        <v>100</v>
      </c>
      <c r="C277" s="165"/>
      <c r="D277" s="165" t="s">
        <v>101</v>
      </c>
      <c r="E277" s="165"/>
      <c r="F277" s="165" t="s">
        <v>102</v>
      </c>
      <c r="G277" s="165"/>
      <c r="H277" s="165" t="s">
        <v>103</v>
      </c>
      <c r="I277" s="165"/>
    </row>
    <row r="278" spans="1:9" s="89" customFormat="1" ht="18.75">
      <c r="A278" s="85" t="s">
        <v>15</v>
      </c>
      <c r="B278" s="120" t="s">
        <v>31</v>
      </c>
      <c r="C278" s="120" t="s">
        <v>32</v>
      </c>
      <c r="D278" s="120" t="s">
        <v>31</v>
      </c>
      <c r="E278" s="120" t="s">
        <v>32</v>
      </c>
      <c r="F278" s="120" t="s">
        <v>31</v>
      </c>
      <c r="G278" s="120" t="s">
        <v>32</v>
      </c>
      <c r="H278" s="120" t="s">
        <v>31</v>
      </c>
      <c r="I278" s="120" t="s">
        <v>32</v>
      </c>
    </row>
    <row r="279" spans="1:9" s="89" customFormat="1" ht="18.75">
      <c r="A279" s="86" t="s">
        <v>23</v>
      </c>
      <c r="B279" s="87">
        <v>1487</v>
      </c>
      <c r="C279" s="88">
        <v>25556.86</v>
      </c>
      <c r="D279" s="87">
        <v>862</v>
      </c>
      <c r="E279" s="88">
        <v>14883.61</v>
      </c>
      <c r="F279" s="87">
        <v>1032</v>
      </c>
      <c r="G279" s="88">
        <v>17786.74</v>
      </c>
      <c r="H279" s="87">
        <v>1519</v>
      </c>
      <c r="I279" s="88">
        <v>26103.33</v>
      </c>
    </row>
    <row r="280" spans="1:9" s="89" customFormat="1" ht="19.5" thickBot="1">
      <c r="A280" s="84"/>
      <c r="B280" s="118">
        <f aca="true" t="shared" si="26" ref="B280:I280">SUM(B279)</f>
        <v>1487</v>
      </c>
      <c r="C280" s="117">
        <f t="shared" si="26"/>
        <v>25556.86</v>
      </c>
      <c r="D280" s="118">
        <f t="shared" si="26"/>
        <v>862</v>
      </c>
      <c r="E280" s="117">
        <f t="shared" si="26"/>
        <v>14883.61</v>
      </c>
      <c r="F280" s="118">
        <f t="shared" si="26"/>
        <v>1032</v>
      </c>
      <c r="G280" s="117">
        <f t="shared" si="26"/>
        <v>17786.74</v>
      </c>
      <c r="H280" s="118">
        <f t="shared" si="26"/>
        <v>1519</v>
      </c>
      <c r="I280" s="117">
        <f t="shared" si="26"/>
        <v>26103.33</v>
      </c>
    </row>
    <row r="281" spans="1:3" s="89" customFormat="1" ht="19.5" thickTop="1">
      <c r="A281" s="84"/>
      <c r="C281" s="89" t="s">
        <v>2</v>
      </c>
    </row>
    <row r="282" s="89" customFormat="1" ht="18.75">
      <c r="A282" s="84"/>
    </row>
    <row r="283" s="89" customFormat="1" ht="18.75">
      <c r="A283" s="84"/>
    </row>
    <row r="284" s="89" customFormat="1" ht="18.75">
      <c r="A284" s="84"/>
    </row>
    <row r="285" s="89" customFormat="1" ht="18.75">
      <c r="A285" s="84"/>
    </row>
    <row r="286" s="89" customFormat="1" ht="18.75">
      <c r="A286" s="84"/>
    </row>
    <row r="287" s="89" customFormat="1" ht="18.75">
      <c r="A287" s="84"/>
    </row>
    <row r="288" s="89" customFormat="1" ht="18.75">
      <c r="A288" s="84"/>
    </row>
    <row r="289" spans="1:2" s="89" customFormat="1" ht="18.75">
      <c r="A289" s="84"/>
      <c r="B289" s="89" t="s">
        <v>2</v>
      </c>
    </row>
    <row r="290" spans="1:3" s="89" customFormat="1" ht="18.75">
      <c r="A290" s="84"/>
      <c r="C290" s="89" t="s">
        <v>2</v>
      </c>
    </row>
    <row r="291" s="89" customFormat="1" ht="18.75">
      <c r="A291" s="84"/>
    </row>
    <row r="292" s="89" customFormat="1" ht="18.75">
      <c r="A292" s="84"/>
    </row>
    <row r="293" spans="1:9" s="89" customFormat="1" ht="28.5">
      <c r="A293" s="173" t="s">
        <v>111</v>
      </c>
      <c r="B293" s="173"/>
      <c r="C293" s="173"/>
      <c r="D293" s="173"/>
      <c r="E293" s="173"/>
      <c r="F293" s="173"/>
      <c r="G293" s="173"/>
      <c r="H293" s="173"/>
      <c r="I293" s="173"/>
    </row>
    <row r="294" spans="1:9" s="89" customFormat="1" ht="18.75">
      <c r="A294" s="83" t="s">
        <v>0</v>
      </c>
      <c r="B294" s="164" t="s">
        <v>92</v>
      </c>
      <c r="C294" s="167"/>
      <c r="D294" s="165" t="s">
        <v>93</v>
      </c>
      <c r="E294" s="169"/>
      <c r="F294" s="165" t="s">
        <v>94</v>
      </c>
      <c r="G294" s="169"/>
      <c r="H294" s="165" t="s">
        <v>95</v>
      </c>
      <c r="I294" s="169"/>
    </row>
    <row r="295" spans="1:9" s="89" customFormat="1" ht="18.75">
      <c r="A295" s="85" t="s">
        <v>82</v>
      </c>
      <c r="B295" s="83" t="s">
        <v>31</v>
      </c>
      <c r="C295" s="83" t="s">
        <v>32</v>
      </c>
      <c r="D295" s="83" t="s">
        <v>31</v>
      </c>
      <c r="E295" s="83" t="s">
        <v>32</v>
      </c>
      <c r="F295" s="83" t="s">
        <v>31</v>
      </c>
      <c r="G295" s="83" t="s">
        <v>32</v>
      </c>
      <c r="H295" s="83" t="s">
        <v>31</v>
      </c>
      <c r="I295" s="83" t="s">
        <v>32</v>
      </c>
    </row>
    <row r="296" spans="1:9" s="89" customFormat="1" ht="18.75">
      <c r="A296" s="86" t="s">
        <v>80</v>
      </c>
      <c r="B296" s="87">
        <v>368</v>
      </c>
      <c r="C296" s="88">
        <v>5998.08</v>
      </c>
      <c r="D296" s="87">
        <v>331</v>
      </c>
      <c r="E296" s="88">
        <v>5366.22</v>
      </c>
      <c r="F296" s="87">
        <v>392</v>
      </c>
      <c r="G296" s="88">
        <v>6407.93</v>
      </c>
      <c r="H296" s="87">
        <v>234</v>
      </c>
      <c r="I296" s="88">
        <v>3709.73</v>
      </c>
    </row>
    <row r="297" spans="1:9" s="89" customFormat="1" ht="19.5" thickBot="1">
      <c r="A297" s="84"/>
      <c r="B297" s="118">
        <f aca="true" t="shared" si="27" ref="B297:I297">SUM(B296)</f>
        <v>368</v>
      </c>
      <c r="C297" s="117">
        <f t="shared" si="27"/>
        <v>5998.08</v>
      </c>
      <c r="D297" s="118">
        <f t="shared" si="27"/>
        <v>331</v>
      </c>
      <c r="E297" s="117">
        <f t="shared" si="27"/>
        <v>5366.22</v>
      </c>
      <c r="F297" s="118">
        <f t="shared" si="27"/>
        <v>392</v>
      </c>
      <c r="G297" s="117">
        <f t="shared" si="27"/>
        <v>6407.93</v>
      </c>
      <c r="H297" s="118">
        <f t="shared" si="27"/>
        <v>234</v>
      </c>
      <c r="I297" s="117">
        <f t="shared" si="27"/>
        <v>3709.73</v>
      </c>
    </row>
    <row r="298" spans="1:3" s="89" customFormat="1" ht="19.5" thickTop="1">
      <c r="A298" s="84"/>
      <c r="C298" s="89" t="s">
        <v>2</v>
      </c>
    </row>
    <row r="299" s="89" customFormat="1" ht="18.75">
      <c r="A299" s="84"/>
    </row>
    <row r="300" s="89" customFormat="1" ht="18.75">
      <c r="A300" s="84"/>
    </row>
    <row r="301" spans="1:2" s="89" customFormat="1" ht="18.75">
      <c r="A301" s="84"/>
      <c r="B301" s="89" t="s">
        <v>2</v>
      </c>
    </row>
    <row r="302" spans="1:9" s="89" customFormat="1" ht="18.75">
      <c r="A302" s="83" t="s">
        <v>0</v>
      </c>
      <c r="B302" s="166" t="s">
        <v>96</v>
      </c>
      <c r="C302" s="167"/>
      <c r="D302" s="168" t="s">
        <v>97</v>
      </c>
      <c r="E302" s="169"/>
      <c r="F302" s="168" t="s">
        <v>98</v>
      </c>
      <c r="G302" s="169"/>
      <c r="H302" s="168" t="s">
        <v>99</v>
      </c>
      <c r="I302" s="169"/>
    </row>
    <row r="303" spans="1:9" s="89" customFormat="1" ht="18.75">
      <c r="A303" s="85" t="s">
        <v>82</v>
      </c>
      <c r="B303" s="83" t="s">
        <v>31</v>
      </c>
      <c r="C303" s="83" t="s">
        <v>32</v>
      </c>
      <c r="D303" s="83" t="s">
        <v>31</v>
      </c>
      <c r="E303" s="83" t="s">
        <v>32</v>
      </c>
      <c r="F303" s="83" t="s">
        <v>31</v>
      </c>
      <c r="G303" s="83" t="s">
        <v>32</v>
      </c>
      <c r="H303" s="83" t="s">
        <v>31</v>
      </c>
      <c r="I303" s="83" t="s">
        <v>32</v>
      </c>
    </row>
    <row r="304" spans="1:9" s="89" customFormat="1" ht="18.75">
      <c r="A304" s="86" t="s">
        <v>80</v>
      </c>
      <c r="B304" s="87">
        <v>517</v>
      </c>
      <c r="C304" s="88">
        <v>8542.58</v>
      </c>
      <c r="D304" s="87">
        <v>533</v>
      </c>
      <c r="E304" s="88">
        <v>8815.82</v>
      </c>
      <c r="F304" s="87">
        <v>741</v>
      </c>
      <c r="G304" s="88">
        <v>12367.87</v>
      </c>
      <c r="H304" s="87">
        <v>571</v>
      </c>
      <c r="I304" s="88">
        <v>9464.75</v>
      </c>
    </row>
    <row r="305" spans="1:9" s="89" customFormat="1" ht="19.5" thickBot="1">
      <c r="A305" s="84"/>
      <c r="B305" s="118">
        <f>SUM(B304)</f>
        <v>517</v>
      </c>
      <c r="C305" s="117">
        <f>SUM(C304)</f>
        <v>8542.58</v>
      </c>
      <c r="D305" s="118">
        <f aca="true" t="shared" si="28" ref="D305:I305">SUM(D304)</f>
        <v>533</v>
      </c>
      <c r="E305" s="117">
        <f t="shared" si="28"/>
        <v>8815.82</v>
      </c>
      <c r="F305" s="118">
        <f t="shared" si="28"/>
        <v>741</v>
      </c>
      <c r="G305" s="117">
        <f t="shared" si="28"/>
        <v>12367.87</v>
      </c>
      <c r="H305" s="118">
        <f t="shared" si="28"/>
        <v>571</v>
      </c>
      <c r="I305" s="117">
        <f t="shared" si="28"/>
        <v>9464.75</v>
      </c>
    </row>
    <row r="306" spans="1:9" s="89" customFormat="1" ht="19.5" thickTop="1">
      <c r="A306" s="84"/>
      <c r="B306" s="112"/>
      <c r="C306" s="113"/>
      <c r="D306" s="112"/>
      <c r="E306" s="113"/>
      <c r="F306" s="112"/>
      <c r="G306" s="113"/>
      <c r="H306" s="112"/>
      <c r="I306" s="113"/>
    </row>
    <row r="307" spans="1:9" s="89" customFormat="1" ht="18.75">
      <c r="A307" s="84"/>
      <c r="B307" s="112"/>
      <c r="C307" s="113"/>
      <c r="D307" s="112"/>
      <c r="E307" s="113"/>
      <c r="F307" s="112"/>
      <c r="G307" s="113"/>
      <c r="H307" s="112"/>
      <c r="I307" s="113"/>
    </row>
    <row r="308" s="89" customFormat="1" ht="18.75">
      <c r="A308" s="84"/>
    </row>
    <row r="309" s="89" customFormat="1" ht="18.75">
      <c r="A309" s="84"/>
    </row>
    <row r="310" spans="1:9" s="89" customFormat="1" ht="18.75">
      <c r="A310" s="83" t="s">
        <v>0</v>
      </c>
      <c r="B310" s="164" t="s">
        <v>100</v>
      </c>
      <c r="C310" s="165"/>
      <c r="D310" s="165" t="s">
        <v>101</v>
      </c>
      <c r="E310" s="165"/>
      <c r="F310" s="165" t="s">
        <v>102</v>
      </c>
      <c r="G310" s="165"/>
      <c r="H310" s="165" t="s">
        <v>103</v>
      </c>
      <c r="I310" s="165"/>
    </row>
    <row r="311" spans="1:9" s="89" customFormat="1" ht="18.75">
      <c r="A311" s="85" t="s">
        <v>82</v>
      </c>
      <c r="B311" s="120" t="s">
        <v>31</v>
      </c>
      <c r="C311" s="120" t="s">
        <v>32</v>
      </c>
      <c r="D311" s="120" t="s">
        <v>31</v>
      </c>
      <c r="E311" s="120" t="s">
        <v>32</v>
      </c>
      <c r="F311" s="120" t="s">
        <v>31</v>
      </c>
      <c r="G311" s="120" t="s">
        <v>32</v>
      </c>
      <c r="H311" s="120" t="s">
        <v>31</v>
      </c>
      <c r="I311" s="120" t="s">
        <v>32</v>
      </c>
    </row>
    <row r="312" spans="1:9" s="89" customFormat="1" ht="18.75">
      <c r="A312" s="86" t="s">
        <v>80</v>
      </c>
      <c r="B312" s="87">
        <v>669</v>
      </c>
      <c r="C312" s="88">
        <v>11138.31</v>
      </c>
      <c r="D312" s="87">
        <v>589</v>
      </c>
      <c r="E312" s="88">
        <v>9772.14</v>
      </c>
      <c r="F312" s="87">
        <v>605</v>
      </c>
      <c r="G312" s="88">
        <v>10045.37</v>
      </c>
      <c r="H312" s="87">
        <v>748</v>
      </c>
      <c r="I312" s="88">
        <v>12487.41</v>
      </c>
    </row>
    <row r="313" spans="1:9" s="89" customFormat="1" ht="18.75">
      <c r="A313" s="86" t="s">
        <v>147</v>
      </c>
      <c r="B313" s="87"/>
      <c r="C313" s="88"/>
      <c r="D313" s="87"/>
      <c r="E313" s="88"/>
      <c r="F313" s="87">
        <v>57</v>
      </c>
      <c r="G313" s="88">
        <v>785.99</v>
      </c>
      <c r="H313" s="87">
        <v>27</v>
      </c>
      <c r="I313" s="88">
        <v>677.36</v>
      </c>
    </row>
    <row r="314" spans="1:9" s="89" customFormat="1" ht="19.5" thickBot="1">
      <c r="A314" s="84"/>
      <c r="B314" s="118">
        <f aca="true" t="shared" si="29" ref="B314:H314">SUM(B312)</f>
        <v>669</v>
      </c>
      <c r="C314" s="117">
        <f t="shared" si="29"/>
        <v>11138.31</v>
      </c>
      <c r="D314" s="118">
        <f t="shared" si="29"/>
        <v>589</v>
      </c>
      <c r="E314" s="117">
        <f t="shared" si="29"/>
        <v>9772.14</v>
      </c>
      <c r="F314" s="118">
        <f t="shared" si="29"/>
        <v>605</v>
      </c>
      <c r="G314" s="117">
        <f>SUM(G312+G313)</f>
        <v>10831.36</v>
      </c>
      <c r="H314" s="118">
        <f t="shared" si="29"/>
        <v>748</v>
      </c>
      <c r="I314" s="117">
        <f>SUM(I312+I313)</f>
        <v>13164.77</v>
      </c>
    </row>
    <row r="315" spans="1:9" s="89" customFormat="1" ht="19.5" thickTop="1">
      <c r="A315" s="84"/>
      <c r="B315" s="108"/>
      <c r="C315" s="109"/>
      <c r="D315" s="108"/>
      <c r="E315" s="109"/>
      <c r="F315" s="108"/>
      <c r="G315" s="109"/>
      <c r="H315" s="108"/>
      <c r="I315" s="109"/>
    </row>
    <row r="316" spans="1:9" s="89" customFormat="1" ht="18.75">
      <c r="A316" s="84"/>
      <c r="B316" s="112" t="s">
        <v>81</v>
      </c>
      <c r="C316" s="109"/>
      <c r="D316" s="108"/>
      <c r="E316" s="109"/>
      <c r="F316" s="108"/>
      <c r="G316" s="109"/>
      <c r="H316" s="108"/>
      <c r="I316" s="109"/>
    </row>
    <row r="317" spans="1:9" s="89" customFormat="1" ht="18.75">
      <c r="A317" s="84"/>
      <c r="B317" s="112" t="s">
        <v>148</v>
      </c>
      <c r="C317" s="109"/>
      <c r="D317" s="108"/>
      <c r="E317" s="109"/>
      <c r="F317" s="108"/>
      <c r="G317" s="109"/>
      <c r="H317" s="108"/>
      <c r="I317" s="109"/>
    </row>
    <row r="318" spans="1:9" s="89" customFormat="1" ht="18.75">
      <c r="A318" s="84"/>
      <c r="B318" s="108"/>
      <c r="C318" s="109"/>
      <c r="D318" s="108"/>
      <c r="E318" s="109"/>
      <c r="F318" s="108"/>
      <c r="G318" s="109"/>
      <c r="H318" s="108"/>
      <c r="I318" s="109"/>
    </row>
    <row r="319" spans="1:9" s="89" customFormat="1" ht="18.75">
      <c r="A319" s="84"/>
      <c r="B319" s="108"/>
      <c r="C319" s="109"/>
      <c r="D319" s="108"/>
      <c r="E319" s="109"/>
      <c r="F319" s="108"/>
      <c r="G319" s="109"/>
      <c r="H319" s="108"/>
      <c r="I319" s="109"/>
    </row>
    <row r="320" spans="1:9" s="89" customFormat="1" ht="18.75">
      <c r="A320" s="84"/>
      <c r="B320" s="108"/>
      <c r="C320" s="109"/>
      <c r="D320" s="108"/>
      <c r="E320" s="109"/>
      <c r="F320" s="108"/>
      <c r="G320" s="109"/>
      <c r="H320" s="108"/>
      <c r="I320" s="109"/>
    </row>
    <row r="321" spans="1:9" s="89" customFormat="1" ht="18.75">
      <c r="A321" s="84"/>
      <c r="B321" s="108"/>
      <c r="C321" s="109"/>
      <c r="D321" s="108"/>
      <c r="E321" s="109"/>
      <c r="F321" s="108"/>
      <c r="G321" s="109"/>
      <c r="H321" s="108"/>
      <c r="I321" s="109"/>
    </row>
    <row r="322" spans="1:9" s="89" customFormat="1" ht="18.75">
      <c r="A322" s="84"/>
      <c r="B322" s="108"/>
      <c r="C322" s="109"/>
      <c r="D322" s="108"/>
      <c r="E322" s="109"/>
      <c r="F322" s="108"/>
      <c r="G322" s="109"/>
      <c r="H322" s="108"/>
      <c r="I322" s="109"/>
    </row>
    <row r="323" spans="1:9" s="89" customFormat="1" ht="18.75">
      <c r="A323" s="84"/>
      <c r="B323" s="108"/>
      <c r="C323" s="109"/>
      <c r="D323" s="108"/>
      <c r="E323" s="109"/>
      <c r="F323" s="108"/>
      <c r="G323" s="109"/>
      <c r="H323" s="108"/>
      <c r="I323" s="109"/>
    </row>
    <row r="324" spans="1:9" s="89" customFormat="1" ht="18.75">
      <c r="A324" s="84"/>
      <c r="B324" s="108"/>
      <c r="C324" s="109"/>
      <c r="D324" s="108"/>
      <c r="E324" s="109"/>
      <c r="F324" s="108"/>
      <c r="G324" s="109"/>
      <c r="H324" s="108"/>
      <c r="I324" s="109"/>
    </row>
    <row r="325" spans="1:9" s="89" customFormat="1" ht="18.75">
      <c r="A325" s="84"/>
      <c r="B325" s="108"/>
      <c r="C325" s="109"/>
      <c r="D325" s="108"/>
      <c r="E325" s="109"/>
      <c r="F325" s="108"/>
      <c r="G325" s="109"/>
      <c r="H325" s="108"/>
      <c r="I325" s="109"/>
    </row>
    <row r="326" spans="1:3" s="89" customFormat="1" ht="18.75">
      <c r="A326" s="84"/>
      <c r="C326" s="89" t="s">
        <v>2</v>
      </c>
    </row>
    <row r="327" s="89" customFormat="1" ht="18.75">
      <c r="A327" s="84"/>
    </row>
    <row r="328" spans="1:9" s="89" customFormat="1" ht="28.5">
      <c r="A328" s="170" t="s">
        <v>78</v>
      </c>
      <c r="B328" s="171"/>
      <c r="C328" s="171"/>
      <c r="D328" s="171"/>
      <c r="E328" s="171"/>
      <c r="F328" s="171"/>
      <c r="G328" s="171"/>
      <c r="H328" s="171"/>
      <c r="I328" s="172"/>
    </row>
    <row r="329" spans="1:9" s="89" customFormat="1" ht="18.75">
      <c r="A329" s="102" t="s">
        <v>0</v>
      </c>
      <c r="B329" s="164" t="s">
        <v>92</v>
      </c>
      <c r="C329" s="167"/>
      <c r="D329" s="165" t="s">
        <v>93</v>
      </c>
      <c r="E329" s="169"/>
      <c r="F329" s="165" t="s">
        <v>94</v>
      </c>
      <c r="G329" s="169"/>
      <c r="H329" s="165" t="s">
        <v>95</v>
      </c>
      <c r="I329" s="169"/>
    </row>
    <row r="330" spans="1:9" s="89" customFormat="1" ht="24.75" customHeight="1">
      <c r="A330" s="85" t="s">
        <v>33</v>
      </c>
      <c r="B330" s="83" t="s">
        <v>31</v>
      </c>
      <c r="C330" s="83" t="s">
        <v>32</v>
      </c>
      <c r="D330" s="83" t="s">
        <v>31</v>
      </c>
      <c r="E330" s="83" t="s">
        <v>32</v>
      </c>
      <c r="F330" s="83" t="s">
        <v>31</v>
      </c>
      <c r="G330" s="83" t="s">
        <v>32</v>
      </c>
      <c r="H330" s="83" t="s">
        <v>31</v>
      </c>
      <c r="I330" s="83" t="s">
        <v>32</v>
      </c>
    </row>
    <row r="331" spans="1:9" s="89" customFormat="1" ht="19.5" thickBot="1">
      <c r="A331" s="86" t="s">
        <v>37</v>
      </c>
      <c r="B331" s="131">
        <v>5088</v>
      </c>
      <c r="C331" s="132">
        <v>79384.05</v>
      </c>
      <c r="D331" s="131">
        <v>5683</v>
      </c>
      <c r="E331" s="132">
        <v>88679.14</v>
      </c>
      <c r="F331" s="131">
        <v>5141</v>
      </c>
      <c r="G331" s="132">
        <v>80212.02</v>
      </c>
      <c r="H331" s="133">
        <v>2840</v>
      </c>
      <c r="I331" s="134">
        <v>44265.79</v>
      </c>
    </row>
    <row r="332" spans="1:9" s="89" customFormat="1" ht="21.75" customHeight="1" thickBot="1">
      <c r="A332" s="84"/>
      <c r="B332" s="118">
        <f aca="true" t="shared" si="30" ref="B332:I332">SUM(B331)</f>
        <v>5088</v>
      </c>
      <c r="C332" s="117">
        <f t="shared" si="30"/>
        <v>79384.05</v>
      </c>
      <c r="D332" s="118">
        <f t="shared" si="30"/>
        <v>5683</v>
      </c>
      <c r="E332" s="117">
        <f t="shared" si="30"/>
        <v>88679.14</v>
      </c>
      <c r="F332" s="118">
        <f t="shared" si="30"/>
        <v>5141</v>
      </c>
      <c r="G332" s="117">
        <f t="shared" si="30"/>
        <v>80212.02</v>
      </c>
      <c r="H332" s="118">
        <f t="shared" si="30"/>
        <v>2840</v>
      </c>
      <c r="I332" s="117">
        <f t="shared" si="30"/>
        <v>44265.79</v>
      </c>
    </row>
    <row r="333" s="89" customFormat="1" ht="19.5" thickTop="1">
      <c r="A333" s="84"/>
    </row>
    <row r="334" spans="1:2" s="89" customFormat="1" ht="18.75">
      <c r="A334" s="84"/>
      <c r="B334" s="89" t="s">
        <v>2</v>
      </c>
    </row>
    <row r="335" spans="1:9" s="89" customFormat="1" ht="18.75">
      <c r="A335" s="102" t="s">
        <v>0</v>
      </c>
      <c r="B335" s="166" t="s">
        <v>96</v>
      </c>
      <c r="C335" s="167"/>
      <c r="D335" s="168" t="s">
        <v>97</v>
      </c>
      <c r="E335" s="169"/>
      <c r="F335" s="168" t="s">
        <v>98</v>
      </c>
      <c r="G335" s="169"/>
      <c r="H335" s="168" t="s">
        <v>99</v>
      </c>
      <c r="I335" s="169"/>
    </row>
    <row r="336" spans="1:9" s="89" customFormat="1" ht="18.75">
      <c r="A336" s="85" t="s">
        <v>33</v>
      </c>
      <c r="B336" s="83" t="s">
        <v>31</v>
      </c>
      <c r="C336" s="83" t="s">
        <v>32</v>
      </c>
      <c r="D336" s="83" t="s">
        <v>31</v>
      </c>
      <c r="E336" s="83" t="s">
        <v>32</v>
      </c>
      <c r="F336" s="83" t="s">
        <v>31</v>
      </c>
      <c r="G336" s="83" t="s">
        <v>32</v>
      </c>
      <c r="H336" s="83" t="s">
        <v>31</v>
      </c>
      <c r="I336" s="83" t="s">
        <v>32</v>
      </c>
    </row>
    <row r="337" spans="1:9" s="89" customFormat="1" ht="19.5" thickBot="1">
      <c r="A337" s="86" t="s">
        <v>37</v>
      </c>
      <c r="B337" s="133">
        <v>2999</v>
      </c>
      <c r="C337" s="134">
        <v>46749.69</v>
      </c>
      <c r="D337" s="133">
        <v>2748</v>
      </c>
      <c r="E337" s="134">
        <v>42828.57</v>
      </c>
      <c r="F337" s="133">
        <v>2952</v>
      </c>
      <c r="G337" s="134">
        <v>46015.46</v>
      </c>
      <c r="H337" s="133">
        <v>2280</v>
      </c>
      <c r="I337" s="134">
        <v>35517.47</v>
      </c>
    </row>
    <row r="338" spans="1:9" s="89" customFormat="1" ht="19.5" thickBot="1">
      <c r="A338" s="84"/>
      <c r="B338" s="118">
        <f aca="true" t="shared" si="31" ref="B338:I338">SUM(B337)</f>
        <v>2999</v>
      </c>
      <c r="C338" s="117">
        <f t="shared" si="31"/>
        <v>46749.69</v>
      </c>
      <c r="D338" s="118">
        <f t="shared" si="31"/>
        <v>2748</v>
      </c>
      <c r="E338" s="117">
        <f t="shared" si="31"/>
        <v>42828.57</v>
      </c>
      <c r="F338" s="118">
        <f t="shared" si="31"/>
        <v>2952</v>
      </c>
      <c r="G338" s="117">
        <f t="shared" si="31"/>
        <v>46015.46</v>
      </c>
      <c r="H338" s="118">
        <f t="shared" si="31"/>
        <v>2280</v>
      </c>
      <c r="I338" s="117">
        <f t="shared" si="31"/>
        <v>35517.47</v>
      </c>
    </row>
    <row r="339" spans="1:9" s="89" customFormat="1" ht="19.5" thickTop="1">
      <c r="A339" s="84"/>
      <c r="B339" s="112"/>
      <c r="C339" s="113"/>
      <c r="D339" s="112"/>
      <c r="E339" s="113"/>
      <c r="F339" s="112"/>
      <c r="G339" s="113"/>
      <c r="H339" s="112"/>
      <c r="I339" s="113"/>
    </row>
    <row r="340" s="89" customFormat="1" ht="18.75">
      <c r="A340" s="84"/>
    </row>
    <row r="341" spans="1:9" s="89" customFormat="1" ht="18.75">
      <c r="A341" s="102" t="s">
        <v>0</v>
      </c>
      <c r="B341" s="164" t="s">
        <v>100</v>
      </c>
      <c r="C341" s="165"/>
      <c r="D341" s="165" t="s">
        <v>101</v>
      </c>
      <c r="E341" s="165"/>
      <c r="F341" s="165" t="s">
        <v>102</v>
      </c>
      <c r="G341" s="165"/>
      <c r="H341" s="165" t="s">
        <v>103</v>
      </c>
      <c r="I341" s="165"/>
    </row>
    <row r="342" spans="1:9" s="89" customFormat="1" ht="18.75">
      <c r="A342" s="85" t="s">
        <v>33</v>
      </c>
      <c r="B342" s="120" t="s">
        <v>31</v>
      </c>
      <c r="C342" s="120" t="s">
        <v>32</v>
      </c>
      <c r="D342" s="120" t="s">
        <v>31</v>
      </c>
      <c r="E342" s="120" t="s">
        <v>32</v>
      </c>
      <c r="F342" s="120" t="s">
        <v>31</v>
      </c>
      <c r="G342" s="120" t="s">
        <v>32</v>
      </c>
      <c r="H342" s="120" t="s">
        <v>31</v>
      </c>
      <c r="I342" s="120" t="s">
        <v>32</v>
      </c>
    </row>
    <row r="343" spans="1:9" s="89" customFormat="1" ht="19.5" thickBot="1">
      <c r="A343" s="86" t="s">
        <v>36</v>
      </c>
      <c r="B343" s="133">
        <v>2194</v>
      </c>
      <c r="C343" s="134">
        <v>34173.98</v>
      </c>
      <c r="D343" s="133">
        <v>1357</v>
      </c>
      <c r="E343" s="134">
        <v>21098.37</v>
      </c>
      <c r="F343" s="133">
        <v>1450</v>
      </c>
      <c r="G343" s="134">
        <v>22551.21</v>
      </c>
      <c r="H343" s="133">
        <v>2110</v>
      </c>
      <c r="I343" s="134">
        <v>32861.73</v>
      </c>
    </row>
    <row r="344" spans="1:9" s="89" customFormat="1" ht="19.5" thickBot="1">
      <c r="A344" s="84"/>
      <c r="B344" s="118">
        <f aca="true" t="shared" si="32" ref="B344:I344">SUM(B343)</f>
        <v>2194</v>
      </c>
      <c r="C344" s="117">
        <f t="shared" si="32"/>
        <v>34173.98</v>
      </c>
      <c r="D344" s="118">
        <f t="shared" si="32"/>
        <v>1357</v>
      </c>
      <c r="E344" s="117">
        <f t="shared" si="32"/>
        <v>21098.37</v>
      </c>
      <c r="F344" s="118">
        <f t="shared" si="32"/>
        <v>1450</v>
      </c>
      <c r="G344" s="117">
        <f t="shared" si="32"/>
        <v>22551.21</v>
      </c>
      <c r="H344" s="118">
        <f t="shared" si="32"/>
        <v>2110</v>
      </c>
      <c r="I344" s="117">
        <f t="shared" si="32"/>
        <v>32861.73</v>
      </c>
    </row>
    <row r="345" spans="1:9" s="89" customFormat="1" ht="19.5" thickTop="1">
      <c r="A345" s="84"/>
      <c r="B345" s="108"/>
      <c r="C345" s="109"/>
      <c r="D345" s="108"/>
      <c r="E345" s="109"/>
      <c r="F345" s="108"/>
      <c r="G345" s="109"/>
      <c r="H345" s="108"/>
      <c r="I345" s="109"/>
    </row>
    <row r="346" spans="1:9" s="89" customFormat="1" ht="18.75">
      <c r="A346" s="84"/>
      <c r="B346" s="108"/>
      <c r="C346" s="109"/>
      <c r="D346" s="108"/>
      <c r="E346" s="109"/>
      <c r="F346" s="108"/>
      <c r="G346" s="109"/>
      <c r="H346" s="108"/>
      <c r="I346" s="109"/>
    </row>
    <row r="347" spans="1:9" s="89" customFormat="1" ht="18.75">
      <c r="A347" s="84"/>
      <c r="B347" s="112"/>
      <c r="C347" s="109"/>
      <c r="D347" s="108"/>
      <c r="E347" s="109"/>
      <c r="F347" s="108"/>
      <c r="G347" s="109"/>
      <c r="H347" s="108"/>
      <c r="I347" s="109"/>
    </row>
    <row r="348" spans="1:9" s="89" customFormat="1" ht="18.75">
      <c r="A348" s="84"/>
      <c r="B348" s="112"/>
      <c r="C348" s="109"/>
      <c r="D348" s="108" t="s">
        <v>2</v>
      </c>
      <c r="E348" s="109"/>
      <c r="F348" s="108"/>
      <c r="G348" s="109"/>
      <c r="H348" s="108"/>
      <c r="I348" s="109"/>
    </row>
    <row r="349" spans="1:9" s="89" customFormat="1" ht="18.75">
      <c r="A349" s="84"/>
      <c r="B349" s="112"/>
      <c r="C349" s="109"/>
      <c r="D349" s="108"/>
      <c r="E349" s="109"/>
      <c r="F349" s="108"/>
      <c r="G349" s="109"/>
      <c r="H349" s="108"/>
      <c r="I349" s="109"/>
    </row>
    <row r="350" spans="1:9" s="89" customFormat="1" ht="18.75">
      <c r="A350" s="84"/>
      <c r="B350" s="112"/>
      <c r="C350" s="109"/>
      <c r="D350" s="108"/>
      <c r="E350" s="109"/>
      <c r="F350" s="108"/>
      <c r="G350" s="109"/>
      <c r="H350" s="108"/>
      <c r="I350" s="109"/>
    </row>
    <row r="351" spans="1:9" s="89" customFormat="1" ht="18.75">
      <c r="A351" s="84"/>
      <c r="B351" s="112"/>
      <c r="C351" s="109"/>
      <c r="D351" s="108"/>
      <c r="E351" s="109"/>
      <c r="F351" s="108"/>
      <c r="G351" s="109"/>
      <c r="H351" s="108"/>
      <c r="I351" s="109"/>
    </row>
    <row r="352" spans="1:9" s="89" customFormat="1" ht="18.75">
      <c r="A352" s="84"/>
      <c r="B352" s="112"/>
      <c r="C352" s="109"/>
      <c r="D352" s="108"/>
      <c r="E352" s="109"/>
      <c r="F352" s="108"/>
      <c r="G352" s="109"/>
      <c r="H352" s="108"/>
      <c r="I352" s="109"/>
    </row>
    <row r="353" spans="1:9" s="89" customFormat="1" ht="18.75">
      <c r="A353" s="84"/>
      <c r="B353" s="112"/>
      <c r="C353" s="109"/>
      <c r="D353" s="108"/>
      <c r="E353" s="109"/>
      <c r="F353" s="108"/>
      <c r="G353" s="109"/>
      <c r="H353" s="108"/>
      <c r="I353" s="109"/>
    </row>
    <row r="354" spans="1:9" s="89" customFormat="1" ht="18.75">
      <c r="A354" s="84"/>
      <c r="B354" s="112"/>
      <c r="C354" s="109"/>
      <c r="D354" s="108"/>
      <c r="E354" s="109"/>
      <c r="F354" s="108"/>
      <c r="G354" s="109"/>
      <c r="H354" s="108"/>
      <c r="I354" s="109"/>
    </row>
    <row r="355" spans="1:9" s="89" customFormat="1" ht="18.75">
      <c r="A355" s="84"/>
      <c r="B355" s="112"/>
      <c r="C355" s="109"/>
      <c r="D355" s="108"/>
      <c r="E355" s="109"/>
      <c r="F355" s="108"/>
      <c r="G355" s="109"/>
      <c r="H355" s="108"/>
      <c r="I355" s="109"/>
    </row>
    <row r="356" spans="1:9" s="89" customFormat="1" ht="18.75">
      <c r="A356" s="84"/>
      <c r="B356" s="112"/>
      <c r="C356" s="109"/>
      <c r="D356" s="108"/>
      <c r="E356" s="109"/>
      <c r="F356" s="108"/>
      <c r="G356" s="109"/>
      <c r="H356" s="108"/>
      <c r="I356" s="109"/>
    </row>
    <row r="357" spans="1:9" s="89" customFormat="1" ht="18.75">
      <c r="A357" s="84"/>
      <c r="B357" s="112"/>
      <c r="C357" s="109"/>
      <c r="D357" s="108"/>
      <c r="E357" s="109"/>
      <c r="F357" s="108"/>
      <c r="G357" s="109"/>
      <c r="H357" s="108"/>
      <c r="I357" s="109"/>
    </row>
    <row r="358" spans="1:9" s="89" customFormat="1" ht="18.75">
      <c r="A358" s="84"/>
      <c r="B358" s="112"/>
      <c r="C358" s="109"/>
      <c r="D358" s="108"/>
      <c r="E358" s="109"/>
      <c r="F358" s="108"/>
      <c r="G358" s="109"/>
      <c r="H358" s="108"/>
      <c r="I358" s="109"/>
    </row>
    <row r="359" spans="1:9" s="89" customFormat="1" ht="18.75">
      <c r="A359" s="84"/>
      <c r="B359" s="112"/>
      <c r="C359" s="109"/>
      <c r="D359" s="108"/>
      <c r="E359" s="109"/>
      <c r="F359" s="108"/>
      <c r="G359" s="109"/>
      <c r="H359" s="108"/>
      <c r="I359" s="109"/>
    </row>
    <row r="360" spans="1:9" s="89" customFormat="1" ht="18.75">
      <c r="A360" s="84"/>
      <c r="B360" s="112"/>
      <c r="C360" s="109"/>
      <c r="D360" s="108"/>
      <c r="E360" s="109"/>
      <c r="F360" s="108"/>
      <c r="G360" s="109"/>
      <c r="H360" s="108"/>
      <c r="I360" s="109"/>
    </row>
    <row r="361" spans="1:9" s="89" customFormat="1" ht="28.5">
      <c r="A361" s="170" t="s">
        <v>112</v>
      </c>
      <c r="B361" s="171"/>
      <c r="C361" s="171"/>
      <c r="D361" s="171"/>
      <c r="E361" s="171"/>
      <c r="F361" s="171"/>
      <c r="G361" s="171"/>
      <c r="H361" s="171"/>
      <c r="I361" s="172"/>
    </row>
    <row r="362" spans="1:9" s="89" customFormat="1" ht="18.75">
      <c r="A362" s="102" t="s">
        <v>0</v>
      </c>
      <c r="B362" s="164" t="s">
        <v>92</v>
      </c>
      <c r="C362" s="167"/>
      <c r="D362" s="165" t="s">
        <v>93</v>
      </c>
      <c r="E362" s="169"/>
      <c r="F362" s="165" t="s">
        <v>94</v>
      </c>
      <c r="G362" s="169"/>
      <c r="H362" s="165" t="s">
        <v>95</v>
      </c>
      <c r="I362" s="169"/>
    </row>
    <row r="363" spans="1:9" s="89" customFormat="1" ht="21" customHeight="1">
      <c r="A363" s="85" t="s">
        <v>87</v>
      </c>
      <c r="B363" s="83" t="s">
        <v>31</v>
      </c>
      <c r="C363" s="83" t="s">
        <v>32</v>
      </c>
      <c r="D363" s="83" t="s">
        <v>31</v>
      </c>
      <c r="E363" s="83" t="s">
        <v>32</v>
      </c>
      <c r="F363" s="83" t="s">
        <v>31</v>
      </c>
      <c r="G363" s="83" t="s">
        <v>32</v>
      </c>
      <c r="H363" s="83" t="s">
        <v>31</v>
      </c>
      <c r="I363" s="83" t="s">
        <v>32</v>
      </c>
    </row>
    <row r="364" spans="1:9" s="89" customFormat="1" ht="18.75">
      <c r="A364" s="135" t="s">
        <v>86</v>
      </c>
      <c r="B364" s="92">
        <v>1989</v>
      </c>
      <c r="C364" s="93">
        <v>31078.47</v>
      </c>
      <c r="D364" s="92">
        <v>1949</v>
      </c>
      <c r="E364" s="93">
        <v>30453.59</v>
      </c>
      <c r="F364" s="92">
        <v>1632</v>
      </c>
      <c r="G364" s="93">
        <v>25501.42</v>
      </c>
      <c r="H364" s="94">
        <v>1566</v>
      </c>
      <c r="I364" s="95">
        <v>24470.37</v>
      </c>
    </row>
    <row r="365" spans="1:9" s="89" customFormat="1" ht="18.75">
      <c r="A365" s="86" t="s">
        <v>79</v>
      </c>
      <c r="B365" s="90">
        <v>379</v>
      </c>
      <c r="C365" s="91">
        <v>5713.05</v>
      </c>
      <c r="D365" s="90">
        <v>395</v>
      </c>
      <c r="E365" s="91">
        <v>5963</v>
      </c>
      <c r="F365" s="90">
        <v>344</v>
      </c>
      <c r="G365" s="91">
        <v>5166.28</v>
      </c>
      <c r="H365" s="87">
        <v>350</v>
      </c>
      <c r="I365" s="88">
        <v>5260.01</v>
      </c>
    </row>
    <row r="366" spans="1:9" s="89" customFormat="1" ht="21.75" customHeight="1" thickBot="1">
      <c r="A366" s="84"/>
      <c r="B366" s="118">
        <f aca="true" t="shared" si="33" ref="B366:I366">SUM(B364:B365)</f>
        <v>2368</v>
      </c>
      <c r="C366" s="117">
        <f t="shared" si="33"/>
        <v>36791.520000000004</v>
      </c>
      <c r="D366" s="118">
        <f t="shared" si="33"/>
        <v>2344</v>
      </c>
      <c r="E366" s="117">
        <f t="shared" si="33"/>
        <v>36416.59</v>
      </c>
      <c r="F366" s="118">
        <f t="shared" si="33"/>
        <v>1976</v>
      </c>
      <c r="G366" s="117">
        <f t="shared" si="33"/>
        <v>30667.699999999997</v>
      </c>
      <c r="H366" s="118">
        <f t="shared" si="33"/>
        <v>1916</v>
      </c>
      <c r="I366" s="117">
        <f t="shared" si="33"/>
        <v>29730.379999999997</v>
      </c>
    </row>
    <row r="367" s="89" customFormat="1" ht="19.5" thickTop="1">
      <c r="A367" s="84"/>
    </row>
    <row r="368" spans="1:2" s="89" customFormat="1" ht="18.75">
      <c r="A368" s="84"/>
      <c r="B368" s="89" t="s">
        <v>2</v>
      </c>
    </row>
    <row r="369" spans="1:9" s="89" customFormat="1" ht="18.75">
      <c r="A369" s="102" t="s">
        <v>0</v>
      </c>
      <c r="B369" s="166" t="s">
        <v>96</v>
      </c>
      <c r="C369" s="167"/>
      <c r="D369" s="168" t="s">
        <v>97</v>
      </c>
      <c r="E369" s="169"/>
      <c r="F369" s="168" t="s">
        <v>98</v>
      </c>
      <c r="G369" s="169"/>
      <c r="H369" s="168" t="s">
        <v>99</v>
      </c>
      <c r="I369" s="169"/>
    </row>
    <row r="370" spans="1:9" s="89" customFormat="1" ht="18.75">
      <c r="A370" s="85" t="s">
        <v>87</v>
      </c>
      <c r="B370" s="83" t="s">
        <v>31</v>
      </c>
      <c r="C370" s="83" t="s">
        <v>32</v>
      </c>
      <c r="D370" s="83" t="s">
        <v>31</v>
      </c>
      <c r="E370" s="83" t="s">
        <v>32</v>
      </c>
      <c r="F370" s="83" t="s">
        <v>31</v>
      </c>
      <c r="G370" s="83" t="s">
        <v>32</v>
      </c>
      <c r="H370" s="83" t="s">
        <v>31</v>
      </c>
      <c r="I370" s="83" t="s">
        <v>32</v>
      </c>
    </row>
    <row r="371" spans="1:9" s="89" customFormat="1" ht="18.75">
      <c r="A371" s="135" t="s">
        <v>86</v>
      </c>
      <c r="B371" s="94">
        <v>1628</v>
      </c>
      <c r="C371" s="95">
        <v>25438.93</v>
      </c>
      <c r="D371" s="94">
        <v>1585</v>
      </c>
      <c r="E371" s="95">
        <v>24767.18</v>
      </c>
      <c r="F371" s="94">
        <v>1663</v>
      </c>
      <c r="G371" s="95">
        <v>25985.7</v>
      </c>
      <c r="H371" s="94">
        <v>1511</v>
      </c>
      <c r="I371" s="95">
        <v>23611.16</v>
      </c>
    </row>
    <row r="372" spans="1:9" s="89" customFormat="1" ht="18.75">
      <c r="A372" s="86" t="s">
        <v>79</v>
      </c>
      <c r="B372" s="87">
        <v>376</v>
      </c>
      <c r="C372" s="88">
        <v>5666.19</v>
      </c>
      <c r="D372" s="87">
        <v>415</v>
      </c>
      <c r="E372" s="88">
        <v>6275.44</v>
      </c>
      <c r="F372" s="87">
        <v>608</v>
      </c>
      <c r="G372" s="88">
        <v>9290.49</v>
      </c>
      <c r="H372" s="87">
        <v>616</v>
      </c>
      <c r="I372" s="88">
        <v>9415.47</v>
      </c>
    </row>
    <row r="373" spans="1:9" s="89" customFormat="1" ht="19.5" thickBot="1">
      <c r="A373" s="84"/>
      <c r="B373" s="118">
        <f aca="true" t="shared" si="34" ref="B373:I373">SUM(B371:B372)</f>
        <v>2004</v>
      </c>
      <c r="C373" s="117">
        <f t="shared" si="34"/>
        <v>31105.12</v>
      </c>
      <c r="D373" s="118">
        <f t="shared" si="34"/>
        <v>2000</v>
      </c>
      <c r="E373" s="117">
        <f t="shared" si="34"/>
        <v>31042.62</v>
      </c>
      <c r="F373" s="118">
        <f t="shared" si="34"/>
        <v>2271</v>
      </c>
      <c r="G373" s="117">
        <f t="shared" si="34"/>
        <v>35276.19</v>
      </c>
      <c r="H373" s="118">
        <f t="shared" si="34"/>
        <v>2127</v>
      </c>
      <c r="I373" s="117">
        <f t="shared" si="34"/>
        <v>33026.63</v>
      </c>
    </row>
    <row r="374" spans="1:9" s="89" customFormat="1" ht="19.5" thickTop="1">
      <c r="A374" s="84"/>
      <c r="B374" s="112"/>
      <c r="C374" s="113"/>
      <c r="D374" s="112"/>
      <c r="E374" s="113"/>
      <c r="F374" s="112"/>
      <c r="G374" s="113"/>
      <c r="H374" s="112"/>
      <c r="I374" s="113"/>
    </row>
    <row r="375" s="89" customFormat="1" ht="18.75">
      <c r="A375" s="84"/>
    </row>
    <row r="376" spans="1:9" s="89" customFormat="1" ht="18.75">
      <c r="A376" s="102" t="s">
        <v>0</v>
      </c>
      <c r="B376" s="164" t="s">
        <v>100</v>
      </c>
      <c r="C376" s="165"/>
      <c r="D376" s="165" t="s">
        <v>101</v>
      </c>
      <c r="E376" s="165"/>
      <c r="F376" s="165" t="s">
        <v>102</v>
      </c>
      <c r="G376" s="165"/>
      <c r="H376" s="165" t="s">
        <v>103</v>
      </c>
      <c r="I376" s="165"/>
    </row>
    <row r="377" spans="1:9" s="89" customFormat="1" ht="18.75">
      <c r="A377" s="85" t="s">
        <v>87</v>
      </c>
      <c r="B377" s="120" t="s">
        <v>31</v>
      </c>
      <c r="C377" s="120" t="s">
        <v>32</v>
      </c>
      <c r="D377" s="120" t="s">
        <v>31</v>
      </c>
      <c r="E377" s="120" t="s">
        <v>32</v>
      </c>
      <c r="F377" s="120" t="s">
        <v>31</v>
      </c>
      <c r="G377" s="120" t="s">
        <v>32</v>
      </c>
      <c r="H377" s="120" t="s">
        <v>31</v>
      </c>
      <c r="I377" s="120" t="s">
        <v>32</v>
      </c>
    </row>
    <row r="378" spans="1:9" s="89" customFormat="1" ht="18.75">
      <c r="A378" s="135" t="s">
        <v>86</v>
      </c>
      <c r="B378" s="94">
        <v>1676</v>
      </c>
      <c r="C378" s="95">
        <v>26188.79</v>
      </c>
      <c r="D378" s="136">
        <v>1550</v>
      </c>
      <c r="E378" s="137">
        <v>24220.41</v>
      </c>
      <c r="F378" s="94">
        <v>1495</v>
      </c>
      <c r="G378" s="95">
        <v>23361.2</v>
      </c>
      <c r="H378" s="94">
        <v>1574</v>
      </c>
      <c r="I378" s="95">
        <v>24595.34</v>
      </c>
    </row>
    <row r="379" spans="1:9" s="89" customFormat="1" ht="18.75">
      <c r="A379" s="86" t="s">
        <v>79</v>
      </c>
      <c r="B379" s="87">
        <v>581</v>
      </c>
      <c r="C379" s="88">
        <v>8868.7</v>
      </c>
      <c r="D379" s="138">
        <v>382</v>
      </c>
      <c r="E379" s="128">
        <v>5759.92</v>
      </c>
      <c r="F379" s="87">
        <v>405</v>
      </c>
      <c r="G379" s="88">
        <v>6119.22</v>
      </c>
      <c r="H379" s="87">
        <v>484</v>
      </c>
      <c r="I379" s="88">
        <v>7353.36</v>
      </c>
    </row>
    <row r="380" spans="1:9" s="89" customFormat="1" ht="19.5" thickBot="1">
      <c r="A380" s="84"/>
      <c r="B380" s="118">
        <f aca="true" t="shared" si="35" ref="B380:I380">SUM(B378:B379)</f>
        <v>2257</v>
      </c>
      <c r="C380" s="117">
        <f t="shared" si="35"/>
        <v>35057.490000000005</v>
      </c>
      <c r="D380" s="118">
        <f t="shared" si="35"/>
        <v>1932</v>
      </c>
      <c r="E380" s="117">
        <f t="shared" si="35"/>
        <v>29980.33</v>
      </c>
      <c r="F380" s="118">
        <f t="shared" si="35"/>
        <v>1900</v>
      </c>
      <c r="G380" s="117">
        <f t="shared" si="35"/>
        <v>29480.420000000002</v>
      </c>
      <c r="H380" s="118">
        <f t="shared" si="35"/>
        <v>2058</v>
      </c>
      <c r="I380" s="117">
        <f t="shared" si="35"/>
        <v>31948.7</v>
      </c>
    </row>
    <row r="381" spans="1:9" s="89" customFormat="1" ht="19.5" thickTop="1">
      <c r="A381" s="84"/>
      <c r="B381" s="108"/>
      <c r="C381" s="109"/>
      <c r="D381" s="108"/>
      <c r="E381" s="109"/>
      <c r="F381" s="108"/>
      <c r="G381" s="109"/>
      <c r="H381" s="108"/>
      <c r="I381" s="109"/>
    </row>
    <row r="382" spans="1:9" s="89" customFormat="1" ht="18.75">
      <c r="A382" s="84"/>
      <c r="B382" s="112"/>
      <c r="C382" s="109"/>
      <c r="D382" s="108"/>
      <c r="E382" s="109"/>
      <c r="F382" s="108"/>
      <c r="G382" s="109"/>
      <c r="H382" s="108"/>
      <c r="I382" s="109"/>
    </row>
    <row r="383" spans="1:9" s="89" customFormat="1" ht="18.75">
      <c r="A383" s="84"/>
      <c r="B383" s="108"/>
      <c r="C383" s="109"/>
      <c r="D383" s="108"/>
      <c r="E383" s="109"/>
      <c r="F383" s="108"/>
      <c r="G383" s="109"/>
      <c r="H383" s="108"/>
      <c r="I383" s="109"/>
    </row>
    <row r="384" spans="1:9" s="89" customFormat="1" ht="18.75">
      <c r="A384" s="84"/>
      <c r="B384" s="108"/>
      <c r="C384" s="109"/>
      <c r="D384" s="108"/>
      <c r="E384" s="109"/>
      <c r="F384" s="108"/>
      <c r="G384" s="109"/>
      <c r="H384" s="108"/>
      <c r="I384" s="109"/>
    </row>
    <row r="385" spans="1:9" s="89" customFormat="1" ht="18.75">
      <c r="A385" s="84"/>
      <c r="B385" s="108"/>
      <c r="C385" s="109"/>
      <c r="D385" s="108"/>
      <c r="E385" s="109"/>
      <c r="F385" s="108"/>
      <c r="G385" s="109"/>
      <c r="H385" s="108"/>
      <c r="I385" s="109"/>
    </row>
    <row r="386" spans="1:9" s="89" customFormat="1" ht="18.75">
      <c r="A386" s="84"/>
      <c r="B386" s="108"/>
      <c r="C386" s="109"/>
      <c r="D386" s="108"/>
      <c r="E386" s="109"/>
      <c r="F386" s="108"/>
      <c r="G386" s="109"/>
      <c r="H386" s="108"/>
      <c r="I386" s="109"/>
    </row>
    <row r="387" spans="1:9" s="89" customFormat="1" ht="18.75">
      <c r="A387" s="84"/>
      <c r="B387" s="108"/>
      <c r="C387" s="109"/>
      <c r="D387" s="108"/>
      <c r="E387" s="109"/>
      <c r="F387" s="108"/>
      <c r="G387" s="109"/>
      <c r="H387" s="108"/>
      <c r="I387" s="109"/>
    </row>
    <row r="388" spans="1:9" s="89" customFormat="1" ht="18.75">
      <c r="A388" s="84"/>
      <c r="B388" s="108"/>
      <c r="C388" s="109"/>
      <c r="D388" s="108"/>
      <c r="E388" s="109"/>
      <c r="F388" s="108"/>
      <c r="G388" s="109"/>
      <c r="H388" s="108"/>
      <c r="I388" s="109"/>
    </row>
    <row r="389" spans="1:9" s="89" customFormat="1" ht="18.75">
      <c r="A389" s="84"/>
      <c r="B389" s="108"/>
      <c r="C389" s="109"/>
      <c r="D389" s="108"/>
      <c r="E389" s="109"/>
      <c r="F389" s="108"/>
      <c r="G389" s="109"/>
      <c r="H389" s="108"/>
      <c r="I389" s="109"/>
    </row>
    <row r="390" spans="1:9" s="89" customFormat="1" ht="18.75">
      <c r="A390" s="84"/>
      <c r="B390" s="108"/>
      <c r="C390" s="109"/>
      <c r="D390" s="108"/>
      <c r="E390" s="109"/>
      <c r="F390" s="108"/>
      <c r="G390" s="109"/>
      <c r="H390" s="108"/>
      <c r="I390" s="109"/>
    </row>
    <row r="391" spans="1:9" s="89" customFormat="1" ht="18.75">
      <c r="A391" s="84"/>
      <c r="B391" s="108"/>
      <c r="C391" s="109"/>
      <c r="D391" s="108"/>
      <c r="E391" s="109"/>
      <c r="F391" s="108"/>
      <c r="G391" s="109"/>
      <c r="H391" s="108"/>
      <c r="I391" s="109"/>
    </row>
    <row r="392" spans="1:9" s="89" customFormat="1" ht="18.75">
      <c r="A392" s="84"/>
      <c r="B392" s="108"/>
      <c r="C392" s="109"/>
      <c r="D392" s="108"/>
      <c r="E392" s="109"/>
      <c r="F392" s="108"/>
      <c r="G392" s="109"/>
      <c r="H392" s="108"/>
      <c r="I392" s="109"/>
    </row>
    <row r="393" spans="1:9" s="89" customFormat="1" ht="18.75">
      <c r="A393" s="84"/>
      <c r="B393" s="108"/>
      <c r="C393" s="109"/>
      <c r="D393" s="108"/>
      <c r="E393" s="109"/>
      <c r="F393" s="108"/>
      <c r="G393" s="109"/>
      <c r="H393" s="108"/>
      <c r="I393" s="109"/>
    </row>
    <row r="394" spans="1:9" s="89" customFormat="1" ht="28.5">
      <c r="A394" s="170" t="s">
        <v>128</v>
      </c>
      <c r="B394" s="171"/>
      <c r="C394" s="171"/>
      <c r="D394" s="171"/>
      <c r="E394" s="171"/>
      <c r="F394" s="171"/>
      <c r="G394" s="171"/>
      <c r="H394" s="171"/>
      <c r="I394" s="172"/>
    </row>
    <row r="395" spans="1:9" s="89" customFormat="1" ht="18.75">
      <c r="A395" s="102" t="s">
        <v>0</v>
      </c>
      <c r="B395" s="164" t="s">
        <v>92</v>
      </c>
      <c r="C395" s="165"/>
      <c r="D395" s="165" t="s">
        <v>93</v>
      </c>
      <c r="E395" s="165"/>
      <c r="F395" s="165" t="s">
        <v>94</v>
      </c>
      <c r="G395" s="165"/>
      <c r="H395" s="165" t="s">
        <v>95</v>
      </c>
      <c r="I395" s="165"/>
    </row>
    <row r="396" spans="1:9" s="89" customFormat="1" ht="21" customHeight="1">
      <c r="A396" s="85" t="s">
        <v>61</v>
      </c>
      <c r="B396" s="83" t="s">
        <v>31</v>
      </c>
      <c r="C396" s="83" t="s">
        <v>32</v>
      </c>
      <c r="D396" s="83" t="s">
        <v>31</v>
      </c>
      <c r="E396" s="83" t="s">
        <v>32</v>
      </c>
      <c r="F396" s="83" t="s">
        <v>31</v>
      </c>
      <c r="G396" s="83" t="s">
        <v>32</v>
      </c>
      <c r="H396" s="83" t="s">
        <v>31</v>
      </c>
      <c r="I396" s="83" t="s">
        <v>32</v>
      </c>
    </row>
    <row r="397" spans="1:9" s="89" customFormat="1" ht="19.5" thickBot="1">
      <c r="A397" s="86" t="s">
        <v>49</v>
      </c>
      <c r="B397" s="131">
        <v>5490</v>
      </c>
      <c r="C397" s="132">
        <v>93916.9</v>
      </c>
      <c r="D397" s="131">
        <v>3867</v>
      </c>
      <c r="E397" s="132">
        <v>66200.6</v>
      </c>
      <c r="F397" s="131">
        <v>3330</v>
      </c>
      <c r="G397" s="132">
        <v>57030.14</v>
      </c>
      <c r="H397" s="133">
        <v>3715</v>
      </c>
      <c r="I397" s="134">
        <v>63604.87</v>
      </c>
    </row>
    <row r="398" spans="1:9" s="89" customFormat="1" ht="21.75" customHeight="1" thickBot="1">
      <c r="A398" s="84"/>
      <c r="B398" s="118">
        <f aca="true" t="shared" si="36" ref="B398:I398">SUM(B397)</f>
        <v>5490</v>
      </c>
      <c r="C398" s="117">
        <f t="shared" si="36"/>
        <v>93916.9</v>
      </c>
      <c r="D398" s="118">
        <f t="shared" si="36"/>
        <v>3867</v>
      </c>
      <c r="E398" s="117">
        <f t="shared" si="36"/>
        <v>66200.6</v>
      </c>
      <c r="F398" s="118">
        <f t="shared" si="36"/>
        <v>3330</v>
      </c>
      <c r="G398" s="117">
        <f t="shared" si="36"/>
        <v>57030.14</v>
      </c>
      <c r="H398" s="118">
        <f t="shared" si="36"/>
        <v>3715</v>
      </c>
      <c r="I398" s="117">
        <f t="shared" si="36"/>
        <v>63604.87</v>
      </c>
    </row>
    <row r="399" s="89" customFormat="1" ht="19.5" thickTop="1">
      <c r="A399" s="84"/>
    </row>
    <row r="400" spans="1:2" s="89" customFormat="1" ht="18.75">
      <c r="A400" s="84"/>
      <c r="B400" s="89" t="s">
        <v>2</v>
      </c>
    </row>
    <row r="401" spans="1:9" s="89" customFormat="1" ht="18.75">
      <c r="A401" s="102" t="s">
        <v>0</v>
      </c>
      <c r="B401" s="166" t="s">
        <v>96</v>
      </c>
      <c r="C401" s="167"/>
      <c r="D401" s="168" t="s">
        <v>97</v>
      </c>
      <c r="E401" s="169"/>
      <c r="F401" s="168" t="s">
        <v>98</v>
      </c>
      <c r="G401" s="169"/>
      <c r="H401" s="168" t="s">
        <v>99</v>
      </c>
      <c r="I401" s="169"/>
    </row>
    <row r="402" spans="1:9" s="89" customFormat="1" ht="18.75">
      <c r="A402" s="85" t="s">
        <v>62</v>
      </c>
      <c r="B402" s="83" t="s">
        <v>31</v>
      </c>
      <c r="C402" s="83" t="s">
        <v>32</v>
      </c>
      <c r="D402" s="83" t="s">
        <v>31</v>
      </c>
      <c r="E402" s="83" t="s">
        <v>32</v>
      </c>
      <c r="F402" s="83" t="s">
        <v>31</v>
      </c>
      <c r="G402" s="83" t="s">
        <v>32</v>
      </c>
      <c r="H402" s="83" t="s">
        <v>31</v>
      </c>
      <c r="I402" s="83" t="s">
        <v>32</v>
      </c>
    </row>
    <row r="403" spans="1:9" s="89" customFormat="1" ht="19.5" thickBot="1">
      <c r="A403" s="86" t="s">
        <v>49</v>
      </c>
      <c r="B403" s="133">
        <v>3985</v>
      </c>
      <c r="C403" s="134">
        <v>68215.71</v>
      </c>
      <c r="D403" s="133">
        <v>3681</v>
      </c>
      <c r="E403" s="134">
        <v>63024.24</v>
      </c>
      <c r="F403" s="133">
        <v>4317</v>
      </c>
      <c r="G403" s="134">
        <v>73885.34</v>
      </c>
      <c r="H403" s="133">
        <v>4083</v>
      </c>
      <c r="I403" s="134">
        <v>69889.28</v>
      </c>
    </row>
    <row r="404" spans="1:9" s="89" customFormat="1" ht="19.5" thickBot="1">
      <c r="A404" s="84"/>
      <c r="B404" s="118">
        <f aca="true" t="shared" si="37" ref="B404:I404">SUM(B403)</f>
        <v>3985</v>
      </c>
      <c r="C404" s="117">
        <f t="shared" si="37"/>
        <v>68215.71</v>
      </c>
      <c r="D404" s="118">
        <f t="shared" si="37"/>
        <v>3681</v>
      </c>
      <c r="E404" s="117">
        <f t="shared" si="37"/>
        <v>63024.24</v>
      </c>
      <c r="F404" s="118">
        <f t="shared" si="37"/>
        <v>4317</v>
      </c>
      <c r="G404" s="117">
        <f t="shared" si="37"/>
        <v>73885.34</v>
      </c>
      <c r="H404" s="118">
        <f t="shared" si="37"/>
        <v>4083</v>
      </c>
      <c r="I404" s="117">
        <f t="shared" si="37"/>
        <v>69889.28</v>
      </c>
    </row>
    <row r="405" spans="1:9" s="89" customFormat="1" ht="19.5" thickTop="1">
      <c r="A405" s="84"/>
      <c r="B405" s="112"/>
      <c r="C405" s="113"/>
      <c r="D405" s="112"/>
      <c r="E405" s="113"/>
      <c r="F405" s="112"/>
      <c r="G405" s="113"/>
      <c r="H405" s="112"/>
      <c r="I405" s="113"/>
    </row>
    <row r="406" s="89" customFormat="1" ht="18.75">
      <c r="A406" s="84"/>
    </row>
    <row r="407" spans="1:9" s="89" customFormat="1" ht="18.75">
      <c r="A407" s="102" t="s">
        <v>0</v>
      </c>
      <c r="B407" s="164" t="s">
        <v>100</v>
      </c>
      <c r="C407" s="165"/>
      <c r="D407" s="165" t="s">
        <v>101</v>
      </c>
      <c r="E407" s="165"/>
      <c r="F407" s="165" t="s">
        <v>102</v>
      </c>
      <c r="G407" s="165"/>
      <c r="H407" s="165" t="s">
        <v>103</v>
      </c>
      <c r="I407" s="165"/>
    </row>
    <row r="408" spans="1:9" s="89" customFormat="1" ht="18.75">
      <c r="A408" s="85" t="s">
        <v>62</v>
      </c>
      <c r="B408" s="120" t="s">
        <v>31</v>
      </c>
      <c r="C408" s="120" t="s">
        <v>32</v>
      </c>
      <c r="D408" s="120" t="s">
        <v>31</v>
      </c>
      <c r="E408" s="120" t="s">
        <v>32</v>
      </c>
      <c r="F408" s="120" t="s">
        <v>31</v>
      </c>
      <c r="G408" s="120" t="s">
        <v>32</v>
      </c>
      <c r="H408" s="120" t="s">
        <v>31</v>
      </c>
      <c r="I408" s="120" t="s">
        <v>32</v>
      </c>
    </row>
    <row r="409" spans="1:9" s="89" customFormat="1" ht="19.5" thickBot="1">
      <c r="A409" s="86" t="s">
        <v>49</v>
      </c>
      <c r="B409" s="133">
        <v>3445</v>
      </c>
      <c r="C409" s="134">
        <v>58994.02</v>
      </c>
      <c r="D409" s="133">
        <v>2765</v>
      </c>
      <c r="E409" s="134">
        <v>47381.53</v>
      </c>
      <c r="F409" s="133">
        <v>2714</v>
      </c>
      <c r="G409" s="134">
        <v>46510.59</v>
      </c>
      <c r="H409" s="133">
        <v>3045</v>
      </c>
      <c r="I409" s="134">
        <v>52163.14</v>
      </c>
    </row>
    <row r="410" spans="1:9" s="89" customFormat="1" ht="19.5" thickBot="1">
      <c r="A410" s="84"/>
      <c r="B410" s="118">
        <f aca="true" t="shared" si="38" ref="B410:H410">SUM(B409)</f>
        <v>3445</v>
      </c>
      <c r="C410" s="117">
        <f t="shared" si="38"/>
        <v>58994.02</v>
      </c>
      <c r="D410" s="118">
        <f>SUM(D409)</f>
        <v>2765</v>
      </c>
      <c r="E410" s="117">
        <f>SUM(E409)</f>
        <v>47381.53</v>
      </c>
      <c r="F410" s="118">
        <f t="shared" si="38"/>
        <v>2714</v>
      </c>
      <c r="G410" s="117">
        <f>SUM(G409)</f>
        <v>46510.59</v>
      </c>
      <c r="H410" s="118">
        <f t="shared" si="38"/>
        <v>3045</v>
      </c>
      <c r="I410" s="117">
        <f>SUM(I409)</f>
        <v>52163.14</v>
      </c>
    </row>
    <row r="411" s="89" customFormat="1" ht="19.5" thickTop="1">
      <c r="A411" s="84"/>
    </row>
    <row r="412" spans="1:2" s="89" customFormat="1" ht="18.75">
      <c r="A412" s="84"/>
      <c r="B412" s="112" t="s">
        <v>63</v>
      </c>
    </row>
    <row r="413" spans="1:2" s="89" customFormat="1" ht="18.75">
      <c r="A413" s="84"/>
      <c r="B413" s="89" t="s">
        <v>52</v>
      </c>
    </row>
    <row r="414" s="89" customFormat="1" ht="18.75">
      <c r="A414" s="84"/>
    </row>
    <row r="415" s="89" customFormat="1" ht="18.75">
      <c r="A415" s="84"/>
    </row>
    <row r="416" s="89" customFormat="1" ht="18.75">
      <c r="A416" s="84"/>
    </row>
    <row r="417" s="89" customFormat="1" ht="18.75">
      <c r="A417" s="84"/>
    </row>
    <row r="418" s="89" customFormat="1" ht="18.75">
      <c r="A418" s="84"/>
    </row>
    <row r="419" s="89" customFormat="1" ht="18.75">
      <c r="A419" s="84"/>
    </row>
    <row r="420" s="89" customFormat="1" ht="18.75">
      <c r="A420" s="84"/>
    </row>
    <row r="421" s="89" customFormat="1" ht="18.75">
      <c r="A421" s="84"/>
    </row>
    <row r="422" spans="1:9" s="89" customFormat="1" ht="18.75">
      <c r="A422" s="84"/>
      <c r="B422" s="108"/>
      <c r="C422" s="109"/>
      <c r="D422" s="108"/>
      <c r="E422" s="109"/>
      <c r="F422" s="108"/>
      <c r="G422" s="109"/>
      <c r="H422" s="108"/>
      <c r="I422" s="109"/>
    </row>
    <row r="423" s="89" customFormat="1" ht="18.75">
      <c r="A423" s="84"/>
    </row>
    <row r="424" spans="1:2" s="89" customFormat="1" ht="18.75">
      <c r="A424" s="84"/>
      <c r="B424" s="112"/>
    </row>
    <row r="425" s="89" customFormat="1" ht="18.75">
      <c r="A425" s="84"/>
    </row>
    <row r="426" s="89" customFormat="1" ht="18.75">
      <c r="A426" s="84"/>
    </row>
    <row r="427" s="89" customFormat="1" ht="18.75">
      <c r="A427" s="84"/>
    </row>
    <row r="428" s="89" customFormat="1" ht="18.75">
      <c r="A428" s="84"/>
    </row>
    <row r="429" s="89" customFormat="1" ht="18.75">
      <c r="A429" s="84"/>
    </row>
    <row r="430" s="89" customFormat="1" ht="18.75">
      <c r="A430" s="84"/>
    </row>
    <row r="431" s="89" customFormat="1" ht="18.75">
      <c r="A431" s="84"/>
    </row>
    <row r="432" s="89" customFormat="1" ht="18.75">
      <c r="A432" s="84"/>
    </row>
    <row r="433" s="89" customFormat="1" ht="18.75">
      <c r="A433" s="84"/>
    </row>
    <row r="434" s="89" customFormat="1" ht="18.75">
      <c r="A434" s="84"/>
    </row>
    <row r="435" s="89" customFormat="1" ht="18.75">
      <c r="A435" s="84"/>
    </row>
    <row r="436" s="89" customFormat="1" ht="18.75">
      <c r="A436" s="84"/>
    </row>
    <row r="437" s="89" customFormat="1" ht="18.75">
      <c r="A437" s="84"/>
    </row>
    <row r="438" s="89" customFormat="1" ht="18.75">
      <c r="A438" s="84"/>
    </row>
    <row r="439" s="89" customFormat="1" ht="18.75">
      <c r="A439" s="84"/>
    </row>
    <row r="440" s="89" customFormat="1" ht="18.75">
      <c r="A440" s="84"/>
    </row>
    <row r="441" s="89" customFormat="1" ht="18.75">
      <c r="A441" s="84"/>
    </row>
    <row r="442" s="89" customFormat="1" ht="18.75">
      <c r="A442" s="84"/>
    </row>
    <row r="443" s="89" customFormat="1" ht="18.75">
      <c r="A443" s="84"/>
    </row>
    <row r="444" s="89" customFormat="1" ht="18.75">
      <c r="A444" s="84"/>
    </row>
    <row r="445" s="89" customFormat="1" ht="18.75">
      <c r="A445" s="84"/>
    </row>
    <row r="446" s="89" customFormat="1" ht="18.75">
      <c r="A446" s="84"/>
    </row>
    <row r="447" s="89" customFormat="1" ht="18.75">
      <c r="A447" s="84"/>
    </row>
    <row r="448" s="89" customFormat="1" ht="18.75">
      <c r="A448" s="84"/>
    </row>
    <row r="449" s="89" customFormat="1" ht="18.75">
      <c r="A449" s="84"/>
    </row>
    <row r="450" s="89" customFormat="1" ht="18.75">
      <c r="A450" s="84"/>
    </row>
    <row r="451" s="89" customFormat="1" ht="18.75">
      <c r="A451" s="84"/>
    </row>
    <row r="452" s="89" customFormat="1" ht="18.75">
      <c r="A452" s="84"/>
    </row>
    <row r="453" s="89" customFormat="1" ht="18.75">
      <c r="A453" s="84"/>
    </row>
    <row r="454" s="89" customFormat="1" ht="18.75">
      <c r="A454" s="84"/>
    </row>
    <row r="455" s="89" customFormat="1" ht="18.75">
      <c r="A455" s="84"/>
    </row>
    <row r="456" s="89" customFormat="1" ht="18.75">
      <c r="A456" s="84"/>
    </row>
    <row r="457" s="89" customFormat="1" ht="18.75">
      <c r="A457" s="84"/>
    </row>
    <row r="458" s="89" customFormat="1" ht="18.75">
      <c r="A458" s="84"/>
    </row>
    <row r="459" s="89" customFormat="1" ht="18.75">
      <c r="A459" s="84"/>
    </row>
    <row r="460" s="89" customFormat="1" ht="18.75">
      <c r="A460" s="84"/>
    </row>
    <row r="461" s="89" customFormat="1" ht="18.75">
      <c r="A461" s="84"/>
    </row>
    <row r="462" s="89" customFormat="1" ht="18.75">
      <c r="A462" s="84"/>
    </row>
    <row r="463" s="89" customFormat="1" ht="18.75">
      <c r="A463" s="84"/>
    </row>
    <row r="464" s="89" customFormat="1" ht="18.75">
      <c r="A464" s="84"/>
    </row>
    <row r="465" s="89" customFormat="1" ht="18.75">
      <c r="A465" s="84"/>
    </row>
    <row r="466" s="89" customFormat="1" ht="18.75">
      <c r="A466" s="84"/>
    </row>
    <row r="467" s="89" customFormat="1" ht="18.75">
      <c r="A467" s="84"/>
    </row>
    <row r="468" s="89" customFormat="1" ht="18.75">
      <c r="A468" s="84"/>
    </row>
    <row r="469" s="89" customFormat="1" ht="18.75">
      <c r="A469" s="84"/>
    </row>
    <row r="470" s="89" customFormat="1" ht="18.75">
      <c r="A470" s="84"/>
    </row>
    <row r="471" s="89" customFormat="1" ht="18.75">
      <c r="A471" s="84"/>
    </row>
    <row r="472" s="89" customFormat="1" ht="18.75">
      <c r="A472" s="84"/>
    </row>
    <row r="473" s="89" customFormat="1" ht="18.75">
      <c r="A473" s="84"/>
    </row>
    <row r="474" s="89" customFormat="1" ht="18.75">
      <c r="A474" s="84"/>
    </row>
    <row r="475" s="89" customFormat="1" ht="18.75">
      <c r="A475" s="84"/>
    </row>
    <row r="476" s="89" customFormat="1" ht="18.75">
      <c r="A476" s="84"/>
    </row>
    <row r="477" s="89" customFormat="1" ht="18.75">
      <c r="A477" s="84"/>
    </row>
    <row r="478" s="89" customFormat="1" ht="18.75">
      <c r="A478" s="84"/>
    </row>
    <row r="479" s="89" customFormat="1" ht="18.75">
      <c r="A479" s="84"/>
    </row>
    <row r="480" s="89" customFormat="1" ht="18.75">
      <c r="A480" s="84"/>
    </row>
    <row r="481" s="89" customFormat="1" ht="18.75">
      <c r="A481" s="84"/>
    </row>
    <row r="482" s="89" customFormat="1" ht="18.75">
      <c r="A482" s="84"/>
    </row>
    <row r="483" s="89" customFormat="1" ht="18.75">
      <c r="A483" s="84"/>
    </row>
    <row r="484" s="89" customFormat="1" ht="18.75">
      <c r="A484" s="84"/>
    </row>
    <row r="485" s="89" customFormat="1" ht="18.75">
      <c r="A485" s="84"/>
    </row>
    <row r="486" s="89" customFormat="1" ht="18.75">
      <c r="A486" s="84"/>
    </row>
    <row r="487" s="89" customFormat="1" ht="18.75">
      <c r="A487" s="84"/>
    </row>
    <row r="488" s="89" customFormat="1" ht="18.75">
      <c r="A488" s="84"/>
    </row>
    <row r="489" s="89" customFormat="1" ht="18.75">
      <c r="A489" s="84"/>
    </row>
    <row r="490" s="89" customFormat="1" ht="18.75">
      <c r="A490" s="84"/>
    </row>
    <row r="491" s="89" customFormat="1" ht="18.75">
      <c r="A491" s="84"/>
    </row>
    <row r="492" s="89" customFormat="1" ht="18.75">
      <c r="A492" s="84"/>
    </row>
    <row r="493" s="89" customFormat="1" ht="18.75">
      <c r="A493" s="84"/>
    </row>
    <row r="494" s="89" customFormat="1" ht="18.75">
      <c r="A494" s="84"/>
    </row>
    <row r="495" s="89" customFormat="1" ht="18.75">
      <c r="A495" s="84"/>
    </row>
    <row r="496" s="89" customFormat="1" ht="18.75">
      <c r="A496" s="84"/>
    </row>
    <row r="497" s="89" customFormat="1" ht="18.75">
      <c r="A497" s="84"/>
    </row>
    <row r="498" s="89" customFormat="1" ht="18.75">
      <c r="A498" s="84"/>
    </row>
    <row r="499" s="89" customFormat="1" ht="18.75">
      <c r="A499" s="84"/>
    </row>
    <row r="500" s="89" customFormat="1" ht="18.75">
      <c r="A500" s="84"/>
    </row>
    <row r="501" s="89" customFormat="1" ht="18.75">
      <c r="A501" s="84"/>
    </row>
    <row r="502" s="89" customFormat="1" ht="18.75">
      <c r="A502" s="84"/>
    </row>
    <row r="503" s="89" customFormat="1" ht="18.75">
      <c r="A503" s="84"/>
    </row>
    <row r="504" s="89" customFormat="1" ht="18.75">
      <c r="A504" s="84"/>
    </row>
    <row r="505" s="89" customFormat="1" ht="18.75">
      <c r="A505" s="84"/>
    </row>
    <row r="506" s="89" customFormat="1" ht="18.75">
      <c r="A506" s="84"/>
    </row>
    <row r="507" s="89" customFormat="1" ht="18.75">
      <c r="A507" s="84"/>
    </row>
    <row r="508" s="89" customFormat="1" ht="18.75">
      <c r="A508" s="84"/>
    </row>
    <row r="509" s="89" customFormat="1" ht="18.75">
      <c r="A509" s="84"/>
    </row>
    <row r="510" s="89" customFormat="1" ht="18.75">
      <c r="A510" s="84"/>
    </row>
    <row r="511" s="89" customFormat="1" ht="18.75">
      <c r="A511" s="84"/>
    </row>
    <row r="512" s="89" customFormat="1" ht="18.75">
      <c r="A512" s="84"/>
    </row>
    <row r="513" s="89" customFormat="1" ht="18.75">
      <c r="A513" s="84"/>
    </row>
    <row r="514" s="89" customFormat="1" ht="18.75">
      <c r="A514" s="84"/>
    </row>
    <row r="515" s="89" customFormat="1" ht="18.75">
      <c r="A515" s="84"/>
    </row>
    <row r="516" s="89" customFormat="1" ht="18.75">
      <c r="A516" s="84"/>
    </row>
    <row r="517" s="89" customFormat="1" ht="18.75">
      <c r="A517" s="84"/>
    </row>
    <row r="518" s="89" customFormat="1" ht="18.75">
      <c r="A518" s="84"/>
    </row>
    <row r="519" s="89" customFormat="1" ht="18.75">
      <c r="A519" s="84"/>
    </row>
    <row r="520" s="89" customFormat="1" ht="18.75">
      <c r="A520" s="84"/>
    </row>
    <row r="521" s="89" customFormat="1" ht="18.75">
      <c r="A521" s="84"/>
    </row>
    <row r="522" s="89" customFormat="1" ht="18.75">
      <c r="A522" s="84"/>
    </row>
    <row r="523" s="89" customFormat="1" ht="18.75">
      <c r="A523" s="84"/>
    </row>
    <row r="524" s="89" customFormat="1" ht="18.75">
      <c r="A524" s="84"/>
    </row>
    <row r="525" s="89" customFormat="1" ht="18.75">
      <c r="A525" s="84"/>
    </row>
    <row r="526" s="89" customFormat="1" ht="18.75">
      <c r="A526" s="84"/>
    </row>
    <row r="527" s="89" customFormat="1" ht="18.75">
      <c r="A527" s="84"/>
    </row>
    <row r="528" s="89" customFormat="1" ht="18.75">
      <c r="A528" s="84"/>
    </row>
    <row r="529" s="89" customFormat="1" ht="18.75">
      <c r="A529" s="84"/>
    </row>
    <row r="530" s="89" customFormat="1" ht="18.75">
      <c r="A530" s="84"/>
    </row>
    <row r="531" s="89" customFormat="1" ht="18.75">
      <c r="A531" s="84"/>
    </row>
    <row r="532" s="89" customFormat="1" ht="18.75">
      <c r="A532" s="84"/>
    </row>
    <row r="533" s="89" customFormat="1" ht="18.75">
      <c r="A533" s="84"/>
    </row>
    <row r="534" s="89" customFormat="1" ht="18.75">
      <c r="A534" s="84"/>
    </row>
    <row r="535" s="89" customFormat="1" ht="18.75">
      <c r="A535" s="84"/>
    </row>
    <row r="536" s="89" customFormat="1" ht="18.75">
      <c r="A536" s="84"/>
    </row>
    <row r="537" s="89" customFormat="1" ht="18.75">
      <c r="A537" s="84"/>
    </row>
    <row r="538" s="89" customFormat="1" ht="18.75">
      <c r="A538" s="84"/>
    </row>
    <row r="539" s="89" customFormat="1" ht="18.75">
      <c r="A539" s="84"/>
    </row>
    <row r="540" s="89" customFormat="1" ht="18.75">
      <c r="A540" s="84"/>
    </row>
    <row r="541" s="89" customFormat="1" ht="18.75">
      <c r="A541" s="84"/>
    </row>
    <row r="542" s="89" customFormat="1" ht="18.75">
      <c r="A542" s="84"/>
    </row>
    <row r="543" s="89" customFormat="1" ht="18.75">
      <c r="A543" s="84"/>
    </row>
    <row r="544" s="89" customFormat="1" ht="18.75">
      <c r="A544" s="84"/>
    </row>
    <row r="545" s="89" customFormat="1" ht="18.75">
      <c r="A545" s="84"/>
    </row>
    <row r="546" s="89" customFormat="1" ht="18.75">
      <c r="A546" s="84"/>
    </row>
    <row r="547" s="89" customFormat="1" ht="18.75">
      <c r="A547" s="84"/>
    </row>
    <row r="548" s="89" customFormat="1" ht="18.75">
      <c r="A548" s="84"/>
    </row>
    <row r="549" s="89" customFormat="1" ht="18.75">
      <c r="A549" s="84"/>
    </row>
    <row r="550" s="89" customFormat="1" ht="18.75">
      <c r="A550" s="84"/>
    </row>
    <row r="551" s="89" customFormat="1" ht="18.75">
      <c r="A551" s="84"/>
    </row>
    <row r="552" s="89" customFormat="1" ht="18.75">
      <c r="A552" s="84"/>
    </row>
    <row r="553" s="89" customFormat="1" ht="18.75">
      <c r="A553" s="84"/>
    </row>
    <row r="554" s="89" customFormat="1" ht="18.75">
      <c r="A554" s="84"/>
    </row>
    <row r="555" s="89" customFormat="1" ht="18.75">
      <c r="A555" s="84"/>
    </row>
    <row r="556" s="89" customFormat="1" ht="18.75">
      <c r="A556" s="84"/>
    </row>
    <row r="557" s="89" customFormat="1" ht="18.75">
      <c r="A557" s="84"/>
    </row>
    <row r="558" s="89" customFormat="1" ht="18.75">
      <c r="A558" s="84"/>
    </row>
    <row r="559" s="89" customFormat="1" ht="18.75">
      <c r="A559" s="84"/>
    </row>
    <row r="560" s="89" customFormat="1" ht="18.75">
      <c r="A560" s="84"/>
    </row>
    <row r="561" s="89" customFormat="1" ht="18.75">
      <c r="A561" s="84"/>
    </row>
    <row r="562" s="89" customFormat="1" ht="18.75">
      <c r="A562" s="84"/>
    </row>
    <row r="563" s="89" customFormat="1" ht="18.75">
      <c r="A563" s="84"/>
    </row>
    <row r="564" s="89" customFormat="1" ht="18.75">
      <c r="A564" s="84"/>
    </row>
    <row r="565" s="89" customFormat="1" ht="18.75">
      <c r="A565" s="84"/>
    </row>
    <row r="566" s="89" customFormat="1" ht="18.75">
      <c r="A566" s="84"/>
    </row>
    <row r="567" s="89" customFormat="1" ht="18.75">
      <c r="A567" s="84"/>
    </row>
    <row r="568" s="89" customFormat="1" ht="18.75">
      <c r="A568" s="84"/>
    </row>
    <row r="569" s="89" customFormat="1" ht="18.75">
      <c r="A569" s="84"/>
    </row>
    <row r="570" s="89" customFormat="1" ht="18.75">
      <c r="A570" s="84"/>
    </row>
    <row r="571" s="89" customFormat="1" ht="18.75">
      <c r="A571" s="84"/>
    </row>
    <row r="572" s="89" customFormat="1" ht="18.75">
      <c r="A572" s="84"/>
    </row>
    <row r="573" s="89" customFormat="1" ht="18.75">
      <c r="A573" s="84"/>
    </row>
    <row r="574" s="89" customFormat="1" ht="18.75">
      <c r="A574" s="84"/>
    </row>
    <row r="575" s="89" customFormat="1" ht="18.75">
      <c r="A575" s="84"/>
    </row>
    <row r="576" s="89" customFormat="1" ht="18.75">
      <c r="A576" s="84"/>
    </row>
    <row r="577" s="89" customFormat="1" ht="18.75">
      <c r="A577" s="84"/>
    </row>
    <row r="578" s="89" customFormat="1" ht="18.75">
      <c r="A578" s="84"/>
    </row>
    <row r="579" s="89" customFormat="1" ht="18.75">
      <c r="A579" s="84"/>
    </row>
    <row r="580" s="89" customFormat="1" ht="18.75">
      <c r="A580" s="84"/>
    </row>
    <row r="581" s="89" customFormat="1" ht="18.75">
      <c r="A581" s="84"/>
    </row>
    <row r="582" s="89" customFormat="1" ht="18.75">
      <c r="A582" s="84"/>
    </row>
    <row r="583" s="89" customFormat="1" ht="18.75">
      <c r="A583" s="84"/>
    </row>
    <row r="584" s="89" customFormat="1" ht="18.75">
      <c r="A584" s="84"/>
    </row>
    <row r="585" s="89" customFormat="1" ht="18.75">
      <c r="A585" s="84"/>
    </row>
    <row r="586" s="89" customFormat="1" ht="18.75">
      <c r="A586" s="84"/>
    </row>
    <row r="587" s="89" customFormat="1" ht="18.75">
      <c r="A587" s="84"/>
    </row>
    <row r="588" s="89" customFormat="1" ht="18.75">
      <c r="A588" s="84"/>
    </row>
    <row r="589" s="89" customFormat="1" ht="18.75">
      <c r="A589" s="84"/>
    </row>
    <row r="590" s="89" customFormat="1" ht="18.75">
      <c r="A590" s="84"/>
    </row>
    <row r="591" s="89" customFormat="1" ht="18.75">
      <c r="A591" s="84"/>
    </row>
    <row r="592" s="89" customFormat="1" ht="18.75">
      <c r="A592" s="84"/>
    </row>
    <row r="593" s="89" customFormat="1" ht="18.75">
      <c r="A593" s="84"/>
    </row>
    <row r="594" s="89" customFormat="1" ht="18.75">
      <c r="A594" s="84"/>
    </row>
    <row r="595" s="89" customFormat="1" ht="18.75">
      <c r="A595" s="84"/>
    </row>
    <row r="596" s="89" customFormat="1" ht="18.75">
      <c r="A596" s="84"/>
    </row>
    <row r="597" s="89" customFormat="1" ht="18.75">
      <c r="A597" s="84"/>
    </row>
    <row r="598" s="89" customFormat="1" ht="18.75">
      <c r="A598" s="84"/>
    </row>
    <row r="599" s="89" customFormat="1" ht="18.75">
      <c r="A599" s="84"/>
    </row>
    <row r="600" s="89" customFormat="1" ht="18.75">
      <c r="A600" s="84"/>
    </row>
    <row r="601" s="89" customFormat="1" ht="18.75">
      <c r="A601" s="84"/>
    </row>
    <row r="602" s="89" customFormat="1" ht="18.75">
      <c r="A602" s="84"/>
    </row>
    <row r="603" s="89" customFormat="1" ht="18.75">
      <c r="A603" s="84"/>
    </row>
    <row r="604" s="89" customFormat="1" ht="18.75">
      <c r="A604" s="84"/>
    </row>
    <row r="605" s="89" customFormat="1" ht="18.75">
      <c r="A605" s="84"/>
    </row>
    <row r="606" s="89" customFormat="1" ht="18.75">
      <c r="A606" s="84"/>
    </row>
    <row r="607" s="89" customFormat="1" ht="18.75">
      <c r="A607" s="84"/>
    </row>
    <row r="608" s="89" customFormat="1" ht="18.75">
      <c r="A608" s="84"/>
    </row>
    <row r="609" s="89" customFormat="1" ht="18.75">
      <c r="A609" s="84"/>
    </row>
    <row r="610" s="89" customFormat="1" ht="18.75">
      <c r="A610" s="84"/>
    </row>
    <row r="611" s="89" customFormat="1" ht="18.75">
      <c r="A611" s="84"/>
    </row>
    <row r="612" s="89" customFormat="1" ht="18.75">
      <c r="A612" s="84"/>
    </row>
    <row r="613" s="89" customFormat="1" ht="18.75">
      <c r="A613" s="84"/>
    </row>
    <row r="614" s="89" customFormat="1" ht="18.75">
      <c r="A614" s="84"/>
    </row>
    <row r="615" s="89" customFormat="1" ht="18.75">
      <c r="A615" s="84"/>
    </row>
    <row r="616" s="89" customFormat="1" ht="18.75">
      <c r="A616" s="84"/>
    </row>
    <row r="617" s="89" customFormat="1" ht="18.75">
      <c r="A617" s="84"/>
    </row>
    <row r="618" s="89" customFormat="1" ht="18.75">
      <c r="A618" s="84"/>
    </row>
    <row r="619" s="89" customFormat="1" ht="18.75">
      <c r="A619" s="84"/>
    </row>
    <row r="620" s="89" customFormat="1" ht="18.75">
      <c r="A620" s="84"/>
    </row>
    <row r="621" s="89" customFormat="1" ht="18.75">
      <c r="A621" s="84"/>
    </row>
    <row r="622" s="89" customFormat="1" ht="18.75">
      <c r="A622" s="84"/>
    </row>
    <row r="623" s="89" customFormat="1" ht="18.75">
      <c r="A623" s="84"/>
    </row>
    <row r="624" s="89" customFormat="1" ht="18.75">
      <c r="A624" s="84"/>
    </row>
    <row r="625" s="89" customFormat="1" ht="18.75">
      <c r="A625" s="84"/>
    </row>
    <row r="626" s="89" customFormat="1" ht="18.75">
      <c r="A626" s="84"/>
    </row>
    <row r="627" s="89" customFormat="1" ht="18.75">
      <c r="A627" s="84"/>
    </row>
    <row r="628" s="89" customFormat="1" ht="18.75">
      <c r="A628" s="84"/>
    </row>
    <row r="629" s="89" customFormat="1" ht="18.75">
      <c r="A629" s="84"/>
    </row>
    <row r="630" s="89" customFormat="1" ht="18.75">
      <c r="A630" s="84"/>
    </row>
    <row r="631" s="89" customFormat="1" ht="18.75">
      <c r="A631" s="84"/>
    </row>
    <row r="632" s="89" customFormat="1" ht="18.75">
      <c r="A632" s="84"/>
    </row>
    <row r="633" s="89" customFormat="1" ht="18.75">
      <c r="A633" s="84"/>
    </row>
    <row r="634" s="89" customFormat="1" ht="18.75">
      <c r="A634" s="84"/>
    </row>
    <row r="635" s="89" customFormat="1" ht="18.75">
      <c r="A635" s="84"/>
    </row>
    <row r="636" s="89" customFormat="1" ht="18.75">
      <c r="A636" s="84"/>
    </row>
    <row r="637" s="89" customFormat="1" ht="18.75">
      <c r="A637" s="84"/>
    </row>
    <row r="638" s="89" customFormat="1" ht="18.75">
      <c r="A638" s="84"/>
    </row>
    <row r="639" s="89" customFormat="1" ht="18.75">
      <c r="A639" s="84"/>
    </row>
    <row r="640" s="89" customFormat="1" ht="18.75">
      <c r="A640" s="84"/>
    </row>
    <row r="641" spans="1:9" ht="18.75">
      <c r="A641" s="84"/>
      <c r="B641" s="89"/>
      <c r="C641" s="89"/>
      <c r="D641" s="89"/>
      <c r="E641" s="89"/>
      <c r="F641" s="89"/>
      <c r="G641" s="89"/>
      <c r="H641" s="89"/>
      <c r="I641" s="89"/>
    </row>
    <row r="642" spans="1:9" ht="18.75">
      <c r="A642" s="84"/>
      <c r="B642" s="89"/>
      <c r="C642" s="89"/>
      <c r="D642" s="89"/>
      <c r="E642" s="89"/>
      <c r="F642" s="89"/>
      <c r="G642" s="89"/>
      <c r="H642" s="89"/>
      <c r="I642" s="89"/>
    </row>
    <row r="643" spans="1:9" ht="18.75">
      <c r="A643" s="84"/>
      <c r="B643" s="89"/>
      <c r="C643" s="89"/>
      <c r="D643" s="89"/>
      <c r="E643" s="89"/>
      <c r="F643" s="89"/>
      <c r="G643" s="89"/>
      <c r="H643" s="89"/>
      <c r="I643" s="89"/>
    </row>
    <row r="644" spans="1:9" ht="18.75">
      <c r="A644" s="84"/>
      <c r="B644" s="89"/>
      <c r="C644" s="89"/>
      <c r="D644" s="89"/>
      <c r="E644" s="89"/>
      <c r="F644" s="89"/>
      <c r="G644" s="89"/>
      <c r="H644" s="89"/>
      <c r="I644" s="89"/>
    </row>
    <row r="645" spans="1:9" ht="18.75">
      <c r="A645" s="84"/>
      <c r="B645" s="89"/>
      <c r="C645" s="89"/>
      <c r="D645" s="89"/>
      <c r="E645" s="89"/>
      <c r="F645" s="89"/>
      <c r="G645" s="89"/>
      <c r="H645" s="89"/>
      <c r="I645" s="89"/>
    </row>
    <row r="646" spans="1:9" ht="18.75">
      <c r="A646" s="84"/>
      <c r="B646" s="89"/>
      <c r="C646" s="89"/>
      <c r="D646" s="89"/>
      <c r="E646" s="89"/>
      <c r="F646" s="89"/>
      <c r="G646" s="89"/>
      <c r="H646" s="89"/>
      <c r="I646" s="89"/>
    </row>
    <row r="647" spans="1:9" ht="18.75">
      <c r="A647" s="84"/>
      <c r="B647" s="89"/>
      <c r="C647" s="89"/>
      <c r="D647" s="89"/>
      <c r="E647" s="89"/>
      <c r="F647" s="89"/>
      <c r="G647" s="89"/>
      <c r="H647" s="89"/>
      <c r="I647" s="89"/>
    </row>
    <row r="648" spans="1:9" ht="18.75">
      <c r="A648" s="84"/>
      <c r="B648" s="89"/>
      <c r="C648" s="89"/>
      <c r="D648" s="89"/>
      <c r="E648" s="89"/>
      <c r="F648" s="89"/>
      <c r="G648" s="89"/>
      <c r="H648" s="89"/>
      <c r="I648" s="89"/>
    </row>
    <row r="649" spans="1:9" ht="18.75">
      <c r="A649" s="84"/>
      <c r="B649" s="89"/>
      <c r="C649" s="89"/>
      <c r="D649" s="89"/>
      <c r="E649" s="89"/>
      <c r="F649" s="89"/>
      <c r="G649" s="89"/>
      <c r="H649" s="89"/>
      <c r="I649" s="89"/>
    </row>
    <row r="650" spans="1:9" ht="18.75">
      <c r="A650" s="84"/>
      <c r="B650" s="89"/>
      <c r="C650" s="89"/>
      <c r="D650" s="89"/>
      <c r="E650" s="89"/>
      <c r="F650" s="89"/>
      <c r="G650" s="89"/>
      <c r="H650" s="89"/>
      <c r="I650" s="89"/>
    </row>
    <row r="651" spans="1:9" ht="18.75">
      <c r="A651" s="84"/>
      <c r="B651" s="89"/>
      <c r="C651" s="89"/>
      <c r="D651" s="89"/>
      <c r="E651" s="89"/>
      <c r="F651" s="89"/>
      <c r="G651" s="89"/>
      <c r="H651" s="89"/>
      <c r="I651" s="89"/>
    </row>
    <row r="652" spans="1:9" ht="18.75">
      <c r="A652" s="84"/>
      <c r="B652" s="89"/>
      <c r="C652" s="89"/>
      <c r="D652" s="89"/>
      <c r="E652" s="89"/>
      <c r="F652" s="89"/>
      <c r="G652" s="89"/>
      <c r="H652" s="89"/>
      <c r="I652" s="89"/>
    </row>
    <row r="653" spans="1:9" ht="18.75">
      <c r="A653" s="84"/>
      <c r="B653" s="89"/>
      <c r="C653" s="89"/>
      <c r="D653" s="89"/>
      <c r="E653" s="89"/>
      <c r="F653" s="89"/>
      <c r="G653" s="89"/>
      <c r="H653" s="89"/>
      <c r="I653" s="89"/>
    </row>
    <row r="654" spans="1:9" ht="18.75">
      <c r="A654" s="84"/>
      <c r="B654" s="89"/>
      <c r="C654" s="89"/>
      <c r="D654" s="89"/>
      <c r="E654" s="89"/>
      <c r="F654" s="89"/>
      <c r="G654" s="89"/>
      <c r="H654" s="89"/>
      <c r="I654" s="89"/>
    </row>
    <row r="655" spans="1:9" ht="18.75">
      <c r="A655" s="84"/>
      <c r="B655" s="89"/>
      <c r="C655" s="89"/>
      <c r="D655" s="89"/>
      <c r="E655" s="89"/>
      <c r="F655" s="89"/>
      <c r="G655" s="89"/>
      <c r="H655" s="89"/>
      <c r="I655" s="89"/>
    </row>
    <row r="656" spans="1:9" ht="18.75">
      <c r="A656" s="84"/>
      <c r="B656" s="89"/>
      <c r="C656" s="89"/>
      <c r="D656" s="89"/>
      <c r="E656" s="89"/>
      <c r="F656" s="89"/>
      <c r="G656" s="89"/>
      <c r="H656" s="89"/>
      <c r="I656" s="89"/>
    </row>
    <row r="657" spans="1:9" ht="18.75">
      <c r="A657" s="84"/>
      <c r="B657" s="89"/>
      <c r="C657" s="89"/>
      <c r="D657" s="89"/>
      <c r="E657" s="89"/>
      <c r="F657" s="89"/>
      <c r="G657" s="89"/>
      <c r="H657" s="89"/>
      <c r="I657" s="89"/>
    </row>
    <row r="658" spans="1:9" ht="18.75">
      <c r="A658" s="84"/>
      <c r="B658" s="89"/>
      <c r="C658" s="89"/>
      <c r="D658" s="89"/>
      <c r="E658" s="89"/>
      <c r="F658" s="89"/>
      <c r="G658" s="89"/>
      <c r="H658" s="89"/>
      <c r="I658" s="89"/>
    </row>
    <row r="659" spans="1:9" ht="18.75">
      <c r="A659" s="84"/>
      <c r="B659" s="89"/>
      <c r="C659" s="89"/>
      <c r="D659" s="89"/>
      <c r="E659" s="89"/>
      <c r="F659" s="89"/>
      <c r="G659" s="89"/>
      <c r="H659" s="89"/>
      <c r="I659" s="89"/>
    </row>
    <row r="660" spans="1:9" ht="18.75">
      <c r="A660" s="84"/>
      <c r="B660" s="89"/>
      <c r="C660" s="89"/>
      <c r="D660" s="89"/>
      <c r="E660" s="89"/>
      <c r="F660" s="89"/>
      <c r="G660" s="89"/>
      <c r="H660" s="89"/>
      <c r="I660" s="89"/>
    </row>
    <row r="661" spans="1:9" ht="18.75">
      <c r="A661" s="84"/>
      <c r="B661" s="89"/>
      <c r="C661" s="89"/>
      <c r="D661" s="89"/>
      <c r="E661" s="89"/>
      <c r="F661" s="89"/>
      <c r="G661" s="89"/>
      <c r="H661" s="89"/>
      <c r="I661" s="89"/>
    </row>
    <row r="662" spans="1:9" ht="18.75">
      <c r="A662" s="84"/>
      <c r="B662" s="89"/>
      <c r="C662" s="89"/>
      <c r="D662" s="89"/>
      <c r="E662" s="89"/>
      <c r="F662" s="89"/>
      <c r="G662" s="89"/>
      <c r="H662" s="89"/>
      <c r="I662" s="89"/>
    </row>
    <row r="663" spans="1:9" ht="18.75">
      <c r="A663" s="84"/>
      <c r="B663" s="89"/>
      <c r="C663" s="89"/>
      <c r="D663" s="89"/>
      <c r="E663" s="89"/>
      <c r="F663" s="89"/>
      <c r="G663" s="89"/>
      <c r="H663" s="89"/>
      <c r="I663" s="89"/>
    </row>
    <row r="664" spans="1:9" ht="18.75">
      <c r="A664" s="84"/>
      <c r="B664" s="89"/>
      <c r="C664" s="89"/>
      <c r="D664" s="89"/>
      <c r="E664" s="89"/>
      <c r="F664" s="89"/>
      <c r="G664" s="89"/>
      <c r="H664" s="89"/>
      <c r="I664" s="89"/>
    </row>
  </sheetData>
  <sheetProtection/>
  <mergeCells count="170">
    <mergeCell ref="B310:C310"/>
    <mergeCell ref="D310:E310"/>
    <mergeCell ref="F310:G310"/>
    <mergeCell ref="H310:I310"/>
    <mergeCell ref="A293:I293"/>
    <mergeCell ref="B294:C294"/>
    <mergeCell ref="D294:E294"/>
    <mergeCell ref="F294:G294"/>
    <mergeCell ref="H294:I294"/>
    <mergeCell ref="B302:C302"/>
    <mergeCell ref="D302:E302"/>
    <mergeCell ref="F302:G302"/>
    <mergeCell ref="H302:I302"/>
    <mergeCell ref="B341:C341"/>
    <mergeCell ref="D341:E341"/>
    <mergeCell ref="F341:G341"/>
    <mergeCell ref="A328:I328"/>
    <mergeCell ref="B329:C329"/>
    <mergeCell ref="D329:E329"/>
    <mergeCell ref="F329:G329"/>
    <mergeCell ref="H329:I329"/>
    <mergeCell ref="H335:I335"/>
    <mergeCell ref="B335:C335"/>
    <mergeCell ref="H82:I82"/>
    <mergeCell ref="H341:I341"/>
    <mergeCell ref="B369:C369"/>
    <mergeCell ref="D369:E369"/>
    <mergeCell ref="F369:G369"/>
    <mergeCell ref="H369:I369"/>
    <mergeCell ref="B82:C82"/>
    <mergeCell ref="F98:G98"/>
    <mergeCell ref="H98:I98"/>
    <mergeCell ref="F66:G66"/>
    <mergeCell ref="A1:I1"/>
    <mergeCell ref="B42:C42"/>
    <mergeCell ref="D42:E42"/>
    <mergeCell ref="F42:G42"/>
    <mergeCell ref="H42:I42"/>
    <mergeCell ref="A33:I33"/>
    <mergeCell ref="F20:G20"/>
    <mergeCell ref="H20:I20"/>
    <mergeCell ref="B20:C20"/>
    <mergeCell ref="H34:I34"/>
    <mergeCell ref="A65:I65"/>
    <mergeCell ref="B50:C50"/>
    <mergeCell ref="D50:E50"/>
    <mergeCell ref="F50:G50"/>
    <mergeCell ref="H50:I50"/>
    <mergeCell ref="B56:F56"/>
    <mergeCell ref="B66:C66"/>
    <mergeCell ref="D66:E66"/>
    <mergeCell ref="B147:C147"/>
    <mergeCell ref="D147:E147"/>
    <mergeCell ref="D74:E74"/>
    <mergeCell ref="B74:C74"/>
    <mergeCell ref="B139:C139"/>
    <mergeCell ref="D139:E139"/>
    <mergeCell ref="D82:E82"/>
    <mergeCell ref="H180:I180"/>
    <mergeCell ref="F147:G147"/>
    <mergeCell ref="F164:G164"/>
    <mergeCell ref="B180:C180"/>
    <mergeCell ref="D180:E180"/>
    <mergeCell ref="F180:G180"/>
    <mergeCell ref="B172:C172"/>
    <mergeCell ref="D172:E172"/>
    <mergeCell ref="A163:I163"/>
    <mergeCell ref="H66:I66"/>
    <mergeCell ref="H114:I114"/>
    <mergeCell ref="F82:G82"/>
    <mergeCell ref="A97:I97"/>
    <mergeCell ref="F114:G114"/>
    <mergeCell ref="H74:I74"/>
    <mergeCell ref="B106:C106"/>
    <mergeCell ref="D106:E106"/>
    <mergeCell ref="B98:C98"/>
    <mergeCell ref="D98:E98"/>
    <mergeCell ref="D335:E335"/>
    <mergeCell ref="F335:G335"/>
    <mergeCell ref="A130:I130"/>
    <mergeCell ref="H196:I196"/>
    <mergeCell ref="B269:C269"/>
    <mergeCell ref="D269:E269"/>
    <mergeCell ref="F269:G269"/>
    <mergeCell ref="H269:I269"/>
    <mergeCell ref="B228:C228"/>
    <mergeCell ref="D228:E228"/>
    <mergeCell ref="H261:I261"/>
    <mergeCell ref="B246:C246"/>
    <mergeCell ref="D246:E246"/>
    <mergeCell ref="F246:G246"/>
    <mergeCell ref="H246:I246"/>
    <mergeCell ref="F261:G261"/>
    <mergeCell ref="D204:E204"/>
    <mergeCell ref="F204:G204"/>
    <mergeCell ref="H204:I204"/>
    <mergeCell ref="B212:C212"/>
    <mergeCell ref="D212:E212"/>
    <mergeCell ref="F212:G212"/>
    <mergeCell ref="H212:I212"/>
    <mergeCell ref="B277:C277"/>
    <mergeCell ref="D277:E277"/>
    <mergeCell ref="F277:G277"/>
    <mergeCell ref="F196:G196"/>
    <mergeCell ref="A260:I260"/>
    <mergeCell ref="B261:C261"/>
    <mergeCell ref="D261:E261"/>
    <mergeCell ref="B237:C237"/>
    <mergeCell ref="D237:E237"/>
    <mergeCell ref="F237:G237"/>
    <mergeCell ref="B2:C2"/>
    <mergeCell ref="D2:E2"/>
    <mergeCell ref="F2:G2"/>
    <mergeCell ref="B34:C34"/>
    <mergeCell ref="D34:E34"/>
    <mergeCell ref="F34:G34"/>
    <mergeCell ref="B11:C11"/>
    <mergeCell ref="F11:G11"/>
    <mergeCell ref="D20:E20"/>
    <mergeCell ref="D11:E11"/>
    <mergeCell ref="F74:G74"/>
    <mergeCell ref="H277:I277"/>
    <mergeCell ref="H2:I2"/>
    <mergeCell ref="H11:I11"/>
    <mergeCell ref="F228:G228"/>
    <mergeCell ref="H228:I228"/>
    <mergeCell ref="H237:I237"/>
    <mergeCell ref="A227:I227"/>
    <mergeCell ref="B204:C204"/>
    <mergeCell ref="H147:I147"/>
    <mergeCell ref="H131:I131"/>
    <mergeCell ref="B131:C131"/>
    <mergeCell ref="D131:E131"/>
    <mergeCell ref="F131:G131"/>
    <mergeCell ref="F106:G106"/>
    <mergeCell ref="H106:I106"/>
    <mergeCell ref="B114:C114"/>
    <mergeCell ref="D114:E114"/>
    <mergeCell ref="F139:G139"/>
    <mergeCell ref="H139:I139"/>
    <mergeCell ref="A195:I195"/>
    <mergeCell ref="B196:C196"/>
    <mergeCell ref="H164:I164"/>
    <mergeCell ref="D196:E196"/>
    <mergeCell ref="B164:C164"/>
    <mergeCell ref="D164:E164"/>
    <mergeCell ref="F172:G172"/>
    <mergeCell ref="H172:I172"/>
    <mergeCell ref="A361:I361"/>
    <mergeCell ref="B362:C362"/>
    <mergeCell ref="D362:E362"/>
    <mergeCell ref="F362:G362"/>
    <mergeCell ref="H362:I362"/>
    <mergeCell ref="B376:C376"/>
    <mergeCell ref="D376:E376"/>
    <mergeCell ref="F376:G376"/>
    <mergeCell ref="H376:I376"/>
    <mergeCell ref="A394:I394"/>
    <mergeCell ref="B395:C395"/>
    <mergeCell ref="D395:E395"/>
    <mergeCell ref="F395:G395"/>
    <mergeCell ref="F401:G401"/>
    <mergeCell ref="H401:I401"/>
    <mergeCell ref="H395:I395"/>
    <mergeCell ref="B407:C407"/>
    <mergeCell ref="D407:E407"/>
    <mergeCell ref="F407:G407"/>
    <mergeCell ref="H407:I407"/>
    <mergeCell ref="B401:C401"/>
    <mergeCell ref="D401:E401"/>
  </mergeCells>
  <printOptions/>
  <pageMargins left="1.23" right="0" top="0.16" bottom="0.1968503937007874" header="0.21" footer="0.2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8"/>
  <sheetViews>
    <sheetView view="pageBreakPreview" zoomScale="80" zoomScaleSheetLayoutView="80" zoomScalePageLayoutView="0" workbookViewId="0" topLeftCell="A4">
      <selection activeCell="Q21" sqref="Q21"/>
    </sheetView>
  </sheetViews>
  <sheetFormatPr defaultColWidth="9.140625" defaultRowHeight="12.75"/>
  <cols>
    <col min="1" max="1" width="22.57421875" style="0" customWidth="1"/>
    <col min="2" max="2" width="12.57421875" style="0" customWidth="1"/>
    <col min="3" max="3" width="13.8515625" style="0" customWidth="1"/>
    <col min="4" max="5" width="14.421875" style="0" customWidth="1"/>
    <col min="6" max="6" width="14.140625" style="0" customWidth="1"/>
    <col min="7" max="7" width="14.28125" style="0" customWidth="1"/>
    <col min="8" max="8" width="13.140625" style="0" customWidth="1"/>
    <col min="9" max="9" width="12.28125" style="0" customWidth="1"/>
    <col min="10" max="10" width="12.140625" style="0" customWidth="1"/>
    <col min="11" max="13" width="12.28125" style="0" customWidth="1"/>
    <col min="14" max="14" width="12.140625" style="0" customWidth="1"/>
    <col min="15" max="15" width="13.57421875" style="0" customWidth="1"/>
    <col min="16" max="16" width="12.421875" style="1" customWidth="1"/>
    <col min="17" max="17" width="12.00390625" style="1" customWidth="1"/>
    <col min="18" max="18" width="12.140625" style="1" customWidth="1"/>
    <col min="19" max="19" width="11.28125" style="1" customWidth="1"/>
    <col min="20" max="20" width="12.421875" style="1" customWidth="1"/>
    <col min="21" max="21" width="12.8515625" style="1" customWidth="1"/>
    <col min="22" max="22" width="14.28125" style="0" customWidth="1"/>
    <col min="23" max="23" width="13.421875" style="0" customWidth="1"/>
    <col min="24" max="24" width="15.7109375" style="0" customWidth="1"/>
  </cols>
  <sheetData>
    <row r="1" spans="1:24" s="4" customFormat="1" ht="35.25" customHeight="1">
      <c r="A1" s="187" t="s">
        <v>113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1" s="7" customFormat="1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P2" s="6"/>
      <c r="Q2" s="6"/>
      <c r="R2" s="6"/>
      <c r="S2" s="6"/>
      <c r="T2" s="6"/>
      <c r="U2" s="6"/>
    </row>
    <row r="3" spans="1:24" s="7" customFormat="1" ht="26.25" customHeight="1">
      <c r="A3" s="8" t="s">
        <v>0</v>
      </c>
      <c r="B3" s="24" t="s">
        <v>83</v>
      </c>
      <c r="C3" s="24" t="s">
        <v>114</v>
      </c>
      <c r="D3" s="24" t="s">
        <v>115</v>
      </c>
      <c r="E3" s="24" t="s">
        <v>116</v>
      </c>
      <c r="F3" s="24" t="s">
        <v>117</v>
      </c>
      <c r="G3" s="23" t="s">
        <v>118</v>
      </c>
      <c r="H3" s="190" t="s">
        <v>119</v>
      </c>
      <c r="I3" s="191"/>
      <c r="J3" s="190" t="s">
        <v>120</v>
      </c>
      <c r="K3" s="191"/>
      <c r="L3" s="183" t="s">
        <v>121</v>
      </c>
      <c r="M3" s="184"/>
      <c r="N3" s="183" t="s">
        <v>122</v>
      </c>
      <c r="O3" s="184"/>
      <c r="P3" s="181" t="s">
        <v>123</v>
      </c>
      <c r="Q3" s="182"/>
      <c r="R3" s="183" t="s">
        <v>124</v>
      </c>
      <c r="S3" s="184"/>
      <c r="T3" s="183" t="s">
        <v>125</v>
      </c>
      <c r="U3" s="184"/>
      <c r="V3" s="192" t="s">
        <v>21</v>
      </c>
      <c r="W3" s="192"/>
      <c r="X3" s="180" t="s">
        <v>21</v>
      </c>
    </row>
    <row r="4" spans="1:24" s="7" customFormat="1" ht="26.25" customHeight="1">
      <c r="A4" s="9"/>
      <c r="B4" s="9" t="s">
        <v>57</v>
      </c>
      <c r="C4" s="9" t="s">
        <v>57</v>
      </c>
      <c r="D4" s="9" t="s">
        <v>57</v>
      </c>
      <c r="E4" s="9" t="s">
        <v>57</v>
      </c>
      <c r="F4" s="9" t="s">
        <v>57</v>
      </c>
      <c r="G4" s="9" t="s">
        <v>57</v>
      </c>
      <c r="H4" s="9" t="s">
        <v>65</v>
      </c>
      <c r="I4" s="9" t="s">
        <v>56</v>
      </c>
      <c r="J4" s="9" t="s">
        <v>65</v>
      </c>
      <c r="K4" s="9" t="s">
        <v>56</v>
      </c>
      <c r="L4" s="9" t="s">
        <v>65</v>
      </c>
      <c r="M4" s="9" t="s">
        <v>56</v>
      </c>
      <c r="N4" s="9" t="s">
        <v>65</v>
      </c>
      <c r="O4" s="9" t="s">
        <v>56</v>
      </c>
      <c r="P4" s="9" t="s">
        <v>65</v>
      </c>
      <c r="Q4" s="9" t="s">
        <v>56</v>
      </c>
      <c r="R4" s="56" t="s">
        <v>57</v>
      </c>
      <c r="S4" s="9" t="s">
        <v>56</v>
      </c>
      <c r="T4" s="9" t="s">
        <v>57</v>
      </c>
      <c r="U4" s="9" t="s">
        <v>56</v>
      </c>
      <c r="V4" s="21" t="s">
        <v>59</v>
      </c>
      <c r="W4" s="21" t="s">
        <v>60</v>
      </c>
      <c r="X4" s="180"/>
    </row>
    <row r="5" spans="1:24" s="13" customFormat="1" ht="34.5" customHeight="1">
      <c r="A5" s="10" t="s">
        <v>1</v>
      </c>
      <c r="B5" s="11"/>
      <c r="C5" s="11">
        <v>495759.85</v>
      </c>
      <c r="D5" s="15">
        <v>549761.05</v>
      </c>
      <c r="E5" s="11">
        <v>538430.97</v>
      </c>
      <c r="F5" s="15">
        <v>536108.7</v>
      </c>
      <c r="G5" s="45">
        <v>577720.31</v>
      </c>
      <c r="H5" s="147">
        <v>502512.72</v>
      </c>
      <c r="I5" s="143"/>
      <c r="J5" s="147">
        <v>565806.97</v>
      </c>
      <c r="K5" s="143"/>
      <c r="L5" s="147">
        <v>559258.81</v>
      </c>
      <c r="M5" s="149"/>
      <c r="N5" s="147">
        <v>515960.9</v>
      </c>
      <c r="O5" s="149"/>
      <c r="P5" s="147">
        <v>479680.01</v>
      </c>
      <c r="Q5" s="149"/>
      <c r="R5" s="147">
        <v>508584.37</v>
      </c>
      <c r="S5" s="150"/>
      <c r="T5" s="154">
        <v>498751.27</v>
      </c>
      <c r="U5" s="155"/>
      <c r="V5" s="22">
        <f>B5+C5+D5+E5+F5+G5+H5+J5+L5+N5+P5+R5+T5</f>
        <v>6328335.930000002</v>
      </c>
      <c r="W5" s="51">
        <f>Q5+O5+M5+K5+I5</f>
        <v>0</v>
      </c>
      <c r="X5" s="27">
        <f>V5+W5</f>
        <v>6328335.930000002</v>
      </c>
    </row>
    <row r="6" spans="1:24" s="13" customFormat="1" ht="34.5" customHeight="1">
      <c r="A6" s="10" t="s">
        <v>26</v>
      </c>
      <c r="B6" s="14"/>
      <c r="C6" s="11">
        <v>208604.5</v>
      </c>
      <c r="D6" s="15">
        <v>197333.56</v>
      </c>
      <c r="E6" s="14">
        <v>211678.4</v>
      </c>
      <c r="F6" s="11">
        <v>151447.11</v>
      </c>
      <c r="G6" s="45">
        <v>179078.03</v>
      </c>
      <c r="H6" s="142" t="s">
        <v>2</v>
      </c>
      <c r="I6" s="142">
        <v>182049.45</v>
      </c>
      <c r="J6" s="142" t="s">
        <v>2</v>
      </c>
      <c r="K6" s="142">
        <v>209868.22</v>
      </c>
      <c r="L6" s="148" t="s">
        <v>2</v>
      </c>
      <c r="M6" s="142">
        <v>197914.18</v>
      </c>
      <c r="N6" s="154">
        <v>183108.25</v>
      </c>
      <c r="O6" s="142">
        <v>0</v>
      </c>
      <c r="P6" s="147">
        <v>157441.21</v>
      </c>
      <c r="Q6" s="142">
        <v>0</v>
      </c>
      <c r="R6" s="147">
        <v>193713.18</v>
      </c>
      <c r="S6" s="162">
        <v>0</v>
      </c>
      <c r="T6" s="154">
        <v>197384.78</v>
      </c>
      <c r="U6" s="162">
        <v>0</v>
      </c>
      <c r="V6" s="22">
        <f>B6+C6+D6+E6+F6+G6+P6+N6+R6+T6</f>
        <v>1679789.02</v>
      </c>
      <c r="W6" s="54">
        <f aca="true" t="shared" si="0" ref="W6:W11">I6+K6+M6+O6+Q6+S6+U6</f>
        <v>589831.8500000001</v>
      </c>
      <c r="X6" s="27">
        <f aca="true" t="shared" si="1" ref="X6:X13">V6+W6</f>
        <v>2269620.87</v>
      </c>
    </row>
    <row r="7" spans="1:24" s="13" customFormat="1" ht="34.5" customHeight="1">
      <c r="A7" s="10" t="s">
        <v>54</v>
      </c>
      <c r="B7" s="16"/>
      <c r="C7" s="12">
        <v>72450.86</v>
      </c>
      <c r="D7" s="11">
        <v>84199.97</v>
      </c>
      <c r="E7" s="16">
        <v>83038.72</v>
      </c>
      <c r="F7" s="11">
        <v>67566.78</v>
      </c>
      <c r="G7" s="46">
        <v>74124.42</v>
      </c>
      <c r="H7" s="144" t="s">
        <v>2</v>
      </c>
      <c r="I7" s="144">
        <v>51360.51</v>
      </c>
      <c r="J7" s="144" t="s">
        <v>2</v>
      </c>
      <c r="K7" s="144">
        <v>70213.74</v>
      </c>
      <c r="L7" s="150" t="s">
        <v>2</v>
      </c>
      <c r="M7" s="144">
        <v>82560.56</v>
      </c>
      <c r="N7" s="155">
        <v>57115.53</v>
      </c>
      <c r="O7" s="144">
        <v>0</v>
      </c>
      <c r="P7" s="153">
        <v>48115.85</v>
      </c>
      <c r="Q7" s="144">
        <v>0</v>
      </c>
      <c r="R7" s="153">
        <v>59796.65</v>
      </c>
      <c r="S7" s="163">
        <v>0</v>
      </c>
      <c r="T7" s="155">
        <v>83431.5</v>
      </c>
      <c r="U7" s="163">
        <v>0</v>
      </c>
      <c r="V7" s="22">
        <f>B7+C7+D7+E7+F7+G7+P7+N7+R7+T7</f>
        <v>629840.28</v>
      </c>
      <c r="W7" s="54">
        <f t="shared" si="0"/>
        <v>204134.81</v>
      </c>
      <c r="X7" s="27">
        <f t="shared" si="1"/>
        <v>833975.0900000001</v>
      </c>
    </row>
    <row r="8" spans="1:24" s="13" customFormat="1" ht="34.5" customHeight="1">
      <c r="A8" s="10" t="s">
        <v>55</v>
      </c>
      <c r="B8" s="17"/>
      <c r="C8" s="11">
        <v>48226.31</v>
      </c>
      <c r="D8" s="11">
        <v>45801.35</v>
      </c>
      <c r="E8" s="17">
        <v>80297.29</v>
      </c>
      <c r="F8" s="11">
        <v>46757.67</v>
      </c>
      <c r="G8" s="46">
        <v>50634.2</v>
      </c>
      <c r="H8" s="144" t="s">
        <v>2</v>
      </c>
      <c r="I8" s="144">
        <v>58916.64</v>
      </c>
      <c r="J8" s="144" t="s">
        <v>2</v>
      </c>
      <c r="K8" s="144">
        <v>90424.07</v>
      </c>
      <c r="L8" s="150" t="s">
        <v>2</v>
      </c>
      <c r="M8" s="144">
        <v>46962.6</v>
      </c>
      <c r="N8" s="155">
        <v>26025.95</v>
      </c>
      <c r="O8" s="144">
        <v>0</v>
      </c>
      <c r="P8" s="153">
        <v>24642.7</v>
      </c>
      <c r="Q8" s="144">
        <v>0</v>
      </c>
      <c r="R8" s="153">
        <v>40763.58</v>
      </c>
      <c r="S8" s="163">
        <v>0</v>
      </c>
      <c r="T8" s="155">
        <v>24489</v>
      </c>
      <c r="U8" s="163">
        <v>0</v>
      </c>
      <c r="V8" s="22">
        <f>B8+C8+D8+E8+F8+G8+P8+N8+R8+T8</f>
        <v>387638.05000000005</v>
      </c>
      <c r="W8" s="54">
        <f t="shared" si="0"/>
        <v>196303.31000000003</v>
      </c>
      <c r="X8" s="27">
        <f t="shared" si="1"/>
        <v>583941.3600000001</v>
      </c>
    </row>
    <row r="9" spans="1:24" s="13" customFormat="1" ht="34.5" customHeight="1">
      <c r="A9" s="25" t="s">
        <v>6</v>
      </c>
      <c r="B9" s="11"/>
      <c r="C9" s="11">
        <v>274240.49</v>
      </c>
      <c r="D9" s="11">
        <v>231427.95</v>
      </c>
      <c r="E9" s="11">
        <v>237951.44</v>
      </c>
      <c r="F9" s="11">
        <v>263379.38</v>
      </c>
      <c r="G9" s="46">
        <v>222735.65</v>
      </c>
      <c r="H9" s="144" t="s">
        <v>2</v>
      </c>
      <c r="I9" s="144">
        <v>220993.78</v>
      </c>
      <c r="J9" s="144" t="s">
        <v>2</v>
      </c>
      <c r="K9" s="144">
        <v>228200.36</v>
      </c>
      <c r="L9" s="150" t="s">
        <v>2</v>
      </c>
      <c r="M9" s="144">
        <v>239129.76</v>
      </c>
      <c r="N9" s="155">
        <v>198571.41</v>
      </c>
      <c r="O9" s="144">
        <v>0</v>
      </c>
      <c r="P9" s="153">
        <v>155571.02</v>
      </c>
      <c r="Q9" s="144">
        <v>0</v>
      </c>
      <c r="R9" s="153">
        <v>169130.31</v>
      </c>
      <c r="S9" s="163">
        <v>0</v>
      </c>
      <c r="T9" s="155">
        <v>152480.06</v>
      </c>
      <c r="U9" s="163">
        <v>0</v>
      </c>
      <c r="V9" s="22">
        <f>B9+C9+D9+E9+F9+G9+P9+N9+R9+T9</f>
        <v>1905487.71</v>
      </c>
      <c r="W9" s="54">
        <f t="shared" si="0"/>
        <v>688323.9</v>
      </c>
      <c r="X9" s="27">
        <f t="shared" si="1"/>
        <v>2593811.61</v>
      </c>
    </row>
    <row r="10" spans="1:24" s="13" customFormat="1" ht="34.5" customHeight="1">
      <c r="A10" s="10" t="s">
        <v>5</v>
      </c>
      <c r="B10" s="58" t="s">
        <v>127</v>
      </c>
      <c r="C10" s="11">
        <v>67397.79</v>
      </c>
      <c r="D10" s="11">
        <v>76215.41</v>
      </c>
      <c r="E10" s="11">
        <v>120574.68</v>
      </c>
      <c r="F10" s="15">
        <v>187406.65</v>
      </c>
      <c r="G10" s="46">
        <v>193026.35</v>
      </c>
      <c r="H10" s="144" t="s">
        <v>2</v>
      </c>
      <c r="I10" s="144">
        <v>181753.15</v>
      </c>
      <c r="J10" s="144" t="s">
        <v>2</v>
      </c>
      <c r="K10" s="144">
        <v>208313.42</v>
      </c>
      <c r="L10" s="150" t="s">
        <v>2</v>
      </c>
      <c r="M10" s="144">
        <v>188401.41</v>
      </c>
      <c r="N10" s="155">
        <v>193408.36</v>
      </c>
      <c r="O10" s="144">
        <v>0</v>
      </c>
      <c r="P10" s="153">
        <v>185290.82</v>
      </c>
      <c r="Q10" s="144">
        <v>0</v>
      </c>
      <c r="R10" s="153">
        <v>189063.76</v>
      </c>
      <c r="S10" s="163">
        <v>0</v>
      </c>
      <c r="T10" s="155">
        <v>186396.37</v>
      </c>
      <c r="U10" s="163">
        <v>0</v>
      </c>
      <c r="V10" s="22">
        <f>C10+D10+E10+F10+G10+P10+N10+R10+T10</f>
        <v>1398780.19</v>
      </c>
      <c r="W10" s="54">
        <f t="shared" si="0"/>
        <v>578467.98</v>
      </c>
      <c r="X10" s="27">
        <f t="shared" si="1"/>
        <v>1977248.17</v>
      </c>
    </row>
    <row r="11" spans="1:24" s="13" customFormat="1" ht="34.5" customHeight="1">
      <c r="A11" s="10" t="s">
        <v>27</v>
      </c>
      <c r="B11" s="11" t="s">
        <v>2</v>
      </c>
      <c r="C11" s="11">
        <v>22841.59</v>
      </c>
      <c r="D11" s="15">
        <v>24224.84</v>
      </c>
      <c r="E11" s="11">
        <v>27110.89</v>
      </c>
      <c r="F11" s="15">
        <v>21509.57</v>
      </c>
      <c r="G11" s="45">
        <v>28255.06</v>
      </c>
      <c r="H11" s="142" t="s">
        <v>2</v>
      </c>
      <c r="I11" s="142">
        <v>27179.2</v>
      </c>
      <c r="J11" s="142" t="s">
        <v>2</v>
      </c>
      <c r="K11" s="142">
        <v>29757.86</v>
      </c>
      <c r="L11" s="148" t="s">
        <v>2</v>
      </c>
      <c r="M11" s="142">
        <v>33309.91</v>
      </c>
      <c r="N11" s="154">
        <v>25556.86</v>
      </c>
      <c r="O11" s="142">
        <v>0</v>
      </c>
      <c r="P11" s="147">
        <v>14883.61</v>
      </c>
      <c r="Q11" s="142">
        <v>0</v>
      </c>
      <c r="R11" s="147">
        <v>17786.74</v>
      </c>
      <c r="S11" s="162">
        <v>0</v>
      </c>
      <c r="T11" s="154">
        <v>26103.33</v>
      </c>
      <c r="U11" s="162">
        <v>0</v>
      </c>
      <c r="V11" s="22">
        <f>C11+D11+E11+F11+G11+P11+N11+R11+T11</f>
        <v>208272.49</v>
      </c>
      <c r="W11" s="54">
        <f t="shared" si="0"/>
        <v>90246.97</v>
      </c>
      <c r="X11" s="27">
        <f t="shared" si="1"/>
        <v>298519.45999999996</v>
      </c>
    </row>
    <row r="12" spans="1:24" s="13" customFormat="1" ht="34.5" customHeight="1">
      <c r="A12" s="10" t="s">
        <v>53</v>
      </c>
      <c r="B12" s="11"/>
      <c r="C12" s="11">
        <v>5533.31</v>
      </c>
      <c r="D12" s="15">
        <v>6045.63</v>
      </c>
      <c r="E12" s="11">
        <v>5601.62</v>
      </c>
      <c r="F12" s="15">
        <v>3586.51</v>
      </c>
      <c r="G12" s="45">
        <v>6028.55</v>
      </c>
      <c r="H12" s="147">
        <v>5687.01</v>
      </c>
      <c r="I12" s="143" t="s">
        <v>2</v>
      </c>
      <c r="J12" s="147">
        <v>7992.43</v>
      </c>
      <c r="K12" s="143" t="s">
        <v>2</v>
      </c>
      <c r="L12" s="147">
        <v>8846.29</v>
      </c>
      <c r="M12" s="149" t="s">
        <v>2</v>
      </c>
      <c r="N12" s="147">
        <v>7804.58</v>
      </c>
      <c r="O12" s="149" t="s">
        <v>2</v>
      </c>
      <c r="P12" s="147">
        <v>3348.94</v>
      </c>
      <c r="Q12" s="143" t="s">
        <v>2</v>
      </c>
      <c r="R12" s="147">
        <v>4730.68</v>
      </c>
      <c r="S12" s="163" t="s">
        <v>2</v>
      </c>
      <c r="T12" s="154">
        <v>6353.02</v>
      </c>
      <c r="U12" s="163"/>
      <c r="V12" s="22">
        <f>B12+C12+D12+E12+F12+G12+H12+J12+L12+N12+P12+R12+T12</f>
        <v>71558.57</v>
      </c>
      <c r="W12" s="51">
        <v>0</v>
      </c>
      <c r="X12" s="55">
        <f>V12+W12</f>
        <v>71558.57</v>
      </c>
    </row>
    <row r="13" spans="1:24" s="13" customFormat="1" ht="34.5" customHeight="1">
      <c r="A13" s="10" t="s">
        <v>8</v>
      </c>
      <c r="B13" s="11"/>
      <c r="C13" s="11">
        <v>62519.6</v>
      </c>
      <c r="D13" s="15">
        <v>62295.67</v>
      </c>
      <c r="E13" s="11">
        <v>63451.24</v>
      </c>
      <c r="F13" s="26">
        <v>59356.62</v>
      </c>
      <c r="G13" s="45">
        <v>58490.5</v>
      </c>
      <c r="H13" s="147">
        <v>58344.67</v>
      </c>
      <c r="I13" s="143"/>
      <c r="J13" s="147">
        <v>63458.14</v>
      </c>
      <c r="K13" s="143"/>
      <c r="L13" s="147">
        <v>69457.53</v>
      </c>
      <c r="M13" s="149"/>
      <c r="N13" s="147">
        <v>68103.52</v>
      </c>
      <c r="O13" s="149"/>
      <c r="P13" s="147">
        <v>53763.4</v>
      </c>
      <c r="Q13" s="143"/>
      <c r="R13" s="147">
        <v>55346.43</v>
      </c>
      <c r="S13" s="163"/>
      <c r="T13" s="154">
        <v>54995.19</v>
      </c>
      <c r="U13" s="163"/>
      <c r="V13" s="22">
        <f>B13+C13+D13+E13+F13+G13+H13+J13+L13+N13+P13+R13+T13</f>
        <v>729582.51</v>
      </c>
      <c r="W13" s="51">
        <f>Q13+O13+M13+K13+I13</f>
        <v>0</v>
      </c>
      <c r="X13" s="27">
        <f t="shared" si="1"/>
        <v>729582.51</v>
      </c>
    </row>
    <row r="14" spans="1:24" s="13" customFormat="1" ht="34.5" customHeight="1">
      <c r="A14" s="10" t="s">
        <v>84</v>
      </c>
      <c r="B14" s="11"/>
      <c r="C14" s="11">
        <v>5998.08</v>
      </c>
      <c r="D14" s="15">
        <v>5366.22</v>
      </c>
      <c r="E14" s="11">
        <v>6407.93</v>
      </c>
      <c r="F14" s="26">
        <v>3709.73</v>
      </c>
      <c r="G14" s="45">
        <v>8542.58</v>
      </c>
      <c r="H14" s="147" t="s">
        <v>2</v>
      </c>
      <c r="I14" s="143">
        <v>8815.82</v>
      </c>
      <c r="J14" s="147" t="s">
        <v>2</v>
      </c>
      <c r="K14" s="143">
        <v>12367.87</v>
      </c>
      <c r="L14" s="148" t="s">
        <v>2</v>
      </c>
      <c r="M14" s="144">
        <v>9464.75</v>
      </c>
      <c r="N14" s="154">
        <v>11138.31</v>
      </c>
      <c r="O14" s="144">
        <v>0</v>
      </c>
      <c r="P14" s="147">
        <v>9772.14</v>
      </c>
      <c r="Q14" s="144">
        <v>0</v>
      </c>
      <c r="R14" s="147">
        <v>10045.37</v>
      </c>
      <c r="S14" s="163">
        <v>0</v>
      </c>
      <c r="T14" s="154">
        <v>12487.41</v>
      </c>
      <c r="U14" s="163">
        <v>1463.35</v>
      </c>
      <c r="V14" s="22">
        <f>C14+D14+E14+F14+G14+P14+N14+R14+T14</f>
        <v>73467.77</v>
      </c>
      <c r="W14" s="57">
        <f>I14+K14+M14+O14+Q14+S14+U14</f>
        <v>32111.79</v>
      </c>
      <c r="X14" s="27">
        <f>V14+W14</f>
        <v>105579.56</v>
      </c>
    </row>
    <row r="15" spans="1:24" s="7" customFormat="1" ht="34.5" customHeight="1">
      <c r="A15" s="9" t="s">
        <v>21</v>
      </c>
      <c r="B15" s="68">
        <f>SUM(B5:B13)</f>
        <v>0</v>
      </c>
      <c r="C15" s="68">
        <f>SUM(C5:C14)</f>
        <v>1263572.3800000004</v>
      </c>
      <c r="D15" s="68">
        <f>SUM(D5:D14)</f>
        <v>1282671.65</v>
      </c>
      <c r="E15" s="68">
        <f>SUM(E5:E14)</f>
        <v>1374543.18</v>
      </c>
      <c r="F15" s="68">
        <f>SUM(F5:F14)</f>
        <v>1340828.7200000002</v>
      </c>
      <c r="G15" s="69">
        <f>SUM(G5:G14)</f>
        <v>1398635.6500000004</v>
      </c>
      <c r="H15" s="68">
        <f aca="true" t="shared" si="2" ref="H15:U15">SUM(H5:H14)</f>
        <v>566544.4</v>
      </c>
      <c r="I15" s="141">
        <f t="shared" si="2"/>
        <v>731068.5499999999</v>
      </c>
      <c r="J15" s="68">
        <f t="shared" si="2"/>
        <v>637257.54</v>
      </c>
      <c r="K15" s="141">
        <f t="shared" si="2"/>
        <v>849145.54</v>
      </c>
      <c r="L15" s="141">
        <f t="shared" si="2"/>
        <v>637562.6300000001</v>
      </c>
      <c r="M15" s="141">
        <f t="shared" si="2"/>
        <v>797743.17</v>
      </c>
      <c r="N15" s="141">
        <f t="shared" si="2"/>
        <v>1286793.6700000002</v>
      </c>
      <c r="O15" s="141">
        <f t="shared" si="2"/>
        <v>0</v>
      </c>
      <c r="P15" s="68">
        <f t="shared" si="2"/>
        <v>1132509.6999999997</v>
      </c>
      <c r="Q15" s="141">
        <f t="shared" si="2"/>
        <v>0</v>
      </c>
      <c r="R15" s="158">
        <f t="shared" si="2"/>
        <v>1248961.07</v>
      </c>
      <c r="S15" s="141">
        <f t="shared" si="2"/>
        <v>0</v>
      </c>
      <c r="T15" s="141">
        <f t="shared" si="2"/>
        <v>1242871.93</v>
      </c>
      <c r="U15" s="58">
        <f t="shared" si="2"/>
        <v>1463.35</v>
      </c>
      <c r="V15" s="70">
        <f>SUM(V5:V14)</f>
        <v>13412752.520000001</v>
      </c>
      <c r="W15" s="71">
        <f>SUM(W5:W14)</f>
        <v>2379420.6100000003</v>
      </c>
      <c r="X15" s="72">
        <f>SUM(X5:X14)</f>
        <v>15792173.129999999</v>
      </c>
    </row>
    <row r="16" spans="1:24" s="7" customFormat="1" ht="34.5" customHeight="1" thickBot="1">
      <c r="A16" s="20" t="s">
        <v>58</v>
      </c>
      <c r="B16" s="73">
        <f aca="true" t="shared" si="3" ref="B16:G16">B15</f>
        <v>0</v>
      </c>
      <c r="C16" s="73">
        <f t="shared" si="3"/>
        <v>1263572.3800000004</v>
      </c>
      <c r="D16" s="73">
        <f t="shared" si="3"/>
        <v>1282671.65</v>
      </c>
      <c r="E16" s="73">
        <f t="shared" si="3"/>
        <v>1374543.18</v>
      </c>
      <c r="F16" s="73">
        <f t="shared" si="3"/>
        <v>1340828.7200000002</v>
      </c>
      <c r="G16" s="74">
        <f t="shared" si="3"/>
        <v>1398635.6500000004</v>
      </c>
      <c r="H16" s="178">
        <f>H15+I15</f>
        <v>1297612.95</v>
      </c>
      <c r="I16" s="179"/>
      <c r="J16" s="178">
        <f>J15+K15</f>
        <v>1486403.08</v>
      </c>
      <c r="K16" s="179"/>
      <c r="L16" s="178">
        <f>L15+M15</f>
        <v>1435305.8000000003</v>
      </c>
      <c r="M16" s="179"/>
      <c r="N16" s="188">
        <f>N15+O15</f>
        <v>1286793.6700000002</v>
      </c>
      <c r="O16" s="189"/>
      <c r="P16" s="188">
        <f>P15+Q15</f>
        <v>1132509.6999999997</v>
      </c>
      <c r="Q16" s="189"/>
      <c r="R16" s="178">
        <f>R15+S15</f>
        <v>1248961.07</v>
      </c>
      <c r="S16" s="193"/>
      <c r="T16" s="196">
        <f>T15+U15</f>
        <v>1244335.28</v>
      </c>
      <c r="U16" s="197"/>
      <c r="V16" s="177">
        <f>SUM(B16:U16)</f>
        <v>15792173.129999999</v>
      </c>
      <c r="W16" s="177"/>
      <c r="X16" s="75"/>
    </row>
    <row r="17" spans="1:24" s="13" customFormat="1" ht="34.5" customHeight="1" thickTop="1">
      <c r="A17" s="195" t="s">
        <v>85</v>
      </c>
      <c r="B17" s="195"/>
      <c r="C17" s="195"/>
      <c r="D17" s="195"/>
      <c r="E17" s="195"/>
      <c r="F17" s="195" t="s">
        <v>88</v>
      </c>
      <c r="G17" s="195"/>
      <c r="H17" s="195"/>
      <c r="I17" s="195"/>
      <c r="J17" s="195"/>
      <c r="K17" s="31"/>
      <c r="L17" s="30"/>
      <c r="M17" s="31"/>
      <c r="N17" s="30"/>
      <c r="O17" s="31"/>
      <c r="P17" s="30"/>
      <c r="Q17" s="31"/>
      <c r="R17" s="31"/>
      <c r="S17" s="31"/>
      <c r="T17" s="31"/>
      <c r="U17" s="31"/>
      <c r="V17" s="42"/>
      <c r="W17" s="42" t="s">
        <v>2</v>
      </c>
      <c r="X17" s="32"/>
    </row>
    <row r="18" spans="1:24" s="13" customFormat="1" ht="34.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31"/>
      <c r="L18" s="30"/>
      <c r="M18" s="31"/>
      <c r="N18" s="30"/>
      <c r="O18" s="31"/>
      <c r="P18" s="30"/>
      <c r="Q18" s="31"/>
      <c r="R18" s="31"/>
      <c r="S18" s="31"/>
      <c r="T18" s="31"/>
      <c r="U18" s="31"/>
      <c r="V18" s="42"/>
      <c r="W18" s="42"/>
      <c r="X18" s="32"/>
    </row>
    <row r="19" spans="1:24" s="13" customFormat="1" ht="34.5" customHeight="1">
      <c r="A19" s="139"/>
      <c r="B19" s="139"/>
      <c r="C19" s="139"/>
      <c r="D19" s="139"/>
      <c r="E19" s="139"/>
      <c r="F19" s="140" t="s">
        <v>129</v>
      </c>
      <c r="G19" s="185" t="s">
        <v>130</v>
      </c>
      <c r="H19" s="185"/>
      <c r="I19" s="185"/>
      <c r="J19" s="185"/>
      <c r="K19" s="185"/>
      <c r="L19" s="185"/>
      <c r="M19" s="185"/>
      <c r="N19" s="30"/>
      <c r="O19" s="31"/>
      <c r="P19" s="30"/>
      <c r="Q19" s="31"/>
      <c r="R19" s="31"/>
      <c r="S19" s="31"/>
      <c r="T19" s="31"/>
      <c r="U19" s="31"/>
      <c r="V19" s="42"/>
      <c r="W19" s="42"/>
      <c r="X19" s="32"/>
    </row>
    <row r="20" spans="1:24" s="13" customFormat="1" ht="34.5" customHeight="1">
      <c r="A20" s="139"/>
      <c r="B20" s="139"/>
      <c r="C20" s="139"/>
      <c r="D20" s="139"/>
      <c r="E20" s="139"/>
      <c r="F20" s="151" t="s">
        <v>131</v>
      </c>
      <c r="G20" s="152" t="s">
        <v>132</v>
      </c>
      <c r="H20" s="139"/>
      <c r="I20" s="139"/>
      <c r="J20" s="139"/>
      <c r="K20" s="31"/>
      <c r="L20" s="30"/>
      <c r="M20" s="31"/>
      <c r="N20" s="30"/>
      <c r="O20" s="31"/>
      <c r="P20" s="30"/>
      <c r="Q20" s="31"/>
      <c r="R20" s="31"/>
      <c r="S20" s="31"/>
      <c r="T20" s="31"/>
      <c r="U20" s="31"/>
      <c r="V20" s="42"/>
      <c r="W20" s="42"/>
      <c r="X20" s="32"/>
    </row>
    <row r="21" spans="1:24" s="7" customFormat="1" ht="26.25" customHeight="1">
      <c r="A21" s="9" t="s">
        <v>0</v>
      </c>
      <c r="B21" s="156" t="s">
        <v>83</v>
      </c>
      <c r="C21" s="156" t="s">
        <v>114</v>
      </c>
      <c r="D21" s="156" t="s">
        <v>115</v>
      </c>
      <c r="E21" s="156" t="s">
        <v>116</v>
      </c>
      <c r="F21" s="156" t="s">
        <v>117</v>
      </c>
      <c r="G21" s="9" t="s">
        <v>118</v>
      </c>
      <c r="H21" s="157" t="s">
        <v>119</v>
      </c>
      <c r="I21" s="9" t="s">
        <v>120</v>
      </c>
      <c r="J21" s="23" t="s">
        <v>121</v>
      </c>
      <c r="K21" s="23" t="s">
        <v>122</v>
      </c>
      <c r="L21" s="38" t="s">
        <v>123</v>
      </c>
      <c r="M21" s="23" t="s">
        <v>124</v>
      </c>
      <c r="N21" s="23" t="s">
        <v>125</v>
      </c>
      <c r="O21" s="21" t="s">
        <v>21</v>
      </c>
      <c r="Q21" s="35"/>
      <c r="R21" s="35"/>
      <c r="S21" s="35"/>
      <c r="T21" s="53"/>
      <c r="U21" s="35"/>
      <c r="W21" s="7" t="s">
        <v>2</v>
      </c>
      <c r="X21" s="194"/>
    </row>
    <row r="22" spans="1:24" s="7" customFormat="1" ht="26.25" customHeight="1">
      <c r="A22" s="9"/>
      <c r="B22" s="9" t="s">
        <v>56</v>
      </c>
      <c r="C22" s="9" t="s">
        <v>56</v>
      </c>
      <c r="D22" s="9" t="s">
        <v>56</v>
      </c>
      <c r="E22" s="9" t="s">
        <v>56</v>
      </c>
      <c r="F22" s="9" t="s">
        <v>56</v>
      </c>
      <c r="G22" s="9" t="s">
        <v>56</v>
      </c>
      <c r="H22" s="9" t="s">
        <v>56</v>
      </c>
      <c r="I22" s="9" t="s">
        <v>56</v>
      </c>
      <c r="J22" s="9" t="s">
        <v>56</v>
      </c>
      <c r="K22" s="9" t="s">
        <v>56</v>
      </c>
      <c r="L22" s="9" t="s">
        <v>56</v>
      </c>
      <c r="M22" s="9" t="s">
        <v>56</v>
      </c>
      <c r="N22" s="9" t="s">
        <v>56</v>
      </c>
      <c r="O22" s="21" t="s">
        <v>60</v>
      </c>
      <c r="Q22" s="28"/>
      <c r="R22" s="28"/>
      <c r="S22" s="28"/>
      <c r="T22" s="64"/>
      <c r="U22" s="28"/>
      <c r="V22" s="28"/>
      <c r="X22" s="194"/>
    </row>
    <row r="23" spans="1:24" s="13" customFormat="1" ht="34.5" customHeight="1">
      <c r="A23" s="10" t="s">
        <v>66</v>
      </c>
      <c r="B23" s="46"/>
      <c r="C23" s="46">
        <v>79384.05</v>
      </c>
      <c r="D23" s="45">
        <v>88679.14</v>
      </c>
      <c r="E23" s="45">
        <v>80212.02</v>
      </c>
      <c r="F23" s="45">
        <v>44265.79</v>
      </c>
      <c r="G23" s="45">
        <v>46749.69</v>
      </c>
      <c r="H23" s="46">
        <v>42828.57</v>
      </c>
      <c r="I23" s="11">
        <v>46015.46</v>
      </c>
      <c r="J23" s="39">
        <v>35517.47</v>
      </c>
      <c r="K23" s="40">
        <v>34173.98</v>
      </c>
      <c r="L23" s="59">
        <v>21098.37</v>
      </c>
      <c r="M23" s="61">
        <v>22551.21</v>
      </c>
      <c r="N23" s="63">
        <v>32861.73</v>
      </c>
      <c r="O23" s="41">
        <f>SUM(B23:N23)</f>
        <v>574337.48</v>
      </c>
      <c r="Q23" s="36"/>
      <c r="R23" s="36"/>
      <c r="S23" s="36"/>
      <c r="T23" s="65"/>
      <c r="U23" s="36" t="s">
        <v>2</v>
      </c>
      <c r="V23" s="37"/>
      <c r="X23" s="34"/>
    </row>
    <row r="24" spans="1:24" s="13" customFormat="1" ht="34.5" customHeight="1">
      <c r="A24" s="10" t="s">
        <v>50</v>
      </c>
      <c r="B24" s="81" t="s">
        <v>126</v>
      </c>
      <c r="C24" s="47">
        <v>36791.52</v>
      </c>
      <c r="D24" s="48">
        <v>36416.59</v>
      </c>
      <c r="E24" s="48">
        <v>30667.7</v>
      </c>
      <c r="F24" s="47">
        <v>29730.38</v>
      </c>
      <c r="G24" s="48">
        <v>31105.12</v>
      </c>
      <c r="H24" s="47">
        <v>31042.62</v>
      </c>
      <c r="I24" s="39">
        <v>35276.19</v>
      </c>
      <c r="J24" s="39">
        <v>33026.63</v>
      </c>
      <c r="K24" s="39">
        <v>35057.49</v>
      </c>
      <c r="L24" s="60">
        <v>29980.33</v>
      </c>
      <c r="M24" s="62">
        <v>29480.42</v>
      </c>
      <c r="N24" s="63">
        <v>31948.7</v>
      </c>
      <c r="O24" s="41">
        <f>SUM(B24:N24)</f>
        <v>390523.68999999994</v>
      </c>
      <c r="Q24" s="19"/>
      <c r="R24" s="19"/>
      <c r="S24" s="19"/>
      <c r="T24" s="66"/>
      <c r="U24" s="19"/>
      <c r="V24" s="37"/>
      <c r="X24" s="34"/>
    </row>
    <row r="25" spans="1:24" s="13" customFormat="1" ht="34.5" customHeight="1">
      <c r="A25" s="10" t="s">
        <v>67</v>
      </c>
      <c r="B25" s="49"/>
      <c r="C25" s="50">
        <v>93916.9</v>
      </c>
      <c r="D25" s="46">
        <v>61200.6</v>
      </c>
      <c r="E25" s="46">
        <v>57030.14</v>
      </c>
      <c r="F25" s="46">
        <v>63604.87</v>
      </c>
      <c r="G25" s="46">
        <v>68215.71</v>
      </c>
      <c r="H25" s="46">
        <v>63024.24</v>
      </c>
      <c r="I25" s="11">
        <v>73885.34</v>
      </c>
      <c r="J25" s="39">
        <v>69889.28</v>
      </c>
      <c r="K25" s="39">
        <v>58994.02</v>
      </c>
      <c r="L25" s="60">
        <v>47381.53</v>
      </c>
      <c r="M25" s="62">
        <v>46510.59</v>
      </c>
      <c r="N25" s="63">
        <v>52163.14</v>
      </c>
      <c r="O25" s="41">
        <f>SUM(B25:N25)</f>
        <v>755816.3600000001</v>
      </c>
      <c r="Q25" s="19"/>
      <c r="R25" s="19"/>
      <c r="S25" s="19"/>
      <c r="T25" s="66"/>
      <c r="U25" s="19"/>
      <c r="V25" s="37"/>
      <c r="X25" s="34"/>
    </row>
    <row r="26" spans="1:24" s="13" customFormat="1" ht="34.5" customHeight="1" thickBot="1">
      <c r="A26" s="20" t="s">
        <v>58</v>
      </c>
      <c r="B26" s="76">
        <f aca="true" t="shared" si="4" ref="B26:L26">SUM(B23:B25)</f>
        <v>0</v>
      </c>
      <c r="C26" s="76">
        <f t="shared" si="4"/>
        <v>210092.47</v>
      </c>
      <c r="D26" s="76">
        <f t="shared" si="4"/>
        <v>186296.33</v>
      </c>
      <c r="E26" s="76">
        <f t="shared" si="4"/>
        <v>167909.86</v>
      </c>
      <c r="F26" s="76">
        <f t="shared" si="4"/>
        <v>137601.04</v>
      </c>
      <c r="G26" s="76">
        <f t="shared" si="4"/>
        <v>146070.52000000002</v>
      </c>
      <c r="H26" s="76">
        <f t="shared" si="4"/>
        <v>136895.43</v>
      </c>
      <c r="I26" s="76">
        <f t="shared" si="4"/>
        <v>155176.99</v>
      </c>
      <c r="J26" s="77">
        <f t="shared" si="4"/>
        <v>138433.38</v>
      </c>
      <c r="K26" s="77">
        <f t="shared" si="4"/>
        <v>128225.48999999999</v>
      </c>
      <c r="L26" s="78">
        <f t="shared" si="4"/>
        <v>98460.23</v>
      </c>
      <c r="M26" s="77">
        <f>SUM(M23:M25)</f>
        <v>98542.22</v>
      </c>
      <c r="N26" s="79">
        <f>SUM(N23:N25)</f>
        <v>116973.57</v>
      </c>
      <c r="O26" s="80">
        <f>SUM(O23:O25)</f>
        <v>1720677.53</v>
      </c>
      <c r="Q26" s="33"/>
      <c r="R26" s="33"/>
      <c r="S26" s="33"/>
      <c r="T26" s="67"/>
      <c r="U26" s="33"/>
      <c r="V26" s="37"/>
      <c r="X26" s="34"/>
    </row>
    <row r="27" spans="1:24" s="13" customFormat="1" ht="34.5" customHeight="1" thickTop="1">
      <c r="A27" s="28"/>
      <c r="B27" s="29"/>
      <c r="C27" s="29"/>
      <c r="D27" s="44"/>
      <c r="E27" s="29"/>
      <c r="F27" s="29"/>
      <c r="G27" s="29"/>
      <c r="H27" s="30"/>
      <c r="I27" s="31"/>
      <c r="J27" s="30"/>
      <c r="K27" s="31"/>
      <c r="L27" s="30"/>
      <c r="M27" s="31"/>
      <c r="N27" s="30"/>
      <c r="O27" s="31"/>
      <c r="P27" s="30"/>
      <c r="Q27" s="31"/>
      <c r="R27" s="31"/>
      <c r="S27" s="31"/>
      <c r="T27" s="31"/>
      <c r="U27" s="31"/>
      <c r="V27" s="42"/>
      <c r="W27" s="42"/>
      <c r="X27" s="32"/>
    </row>
    <row r="28" spans="1:24" s="13" customFormat="1" ht="34.5" customHeight="1">
      <c r="A28" s="43" t="s">
        <v>90</v>
      </c>
      <c r="B28" s="29"/>
      <c r="C28" s="29"/>
      <c r="D28" s="29"/>
      <c r="E28" s="29"/>
      <c r="F28" s="29"/>
      <c r="G28" s="29"/>
      <c r="H28" s="30"/>
      <c r="I28" s="31"/>
      <c r="J28" s="30"/>
      <c r="K28" s="31"/>
      <c r="L28" s="30"/>
      <c r="M28" s="31"/>
      <c r="N28" s="30"/>
      <c r="O28" s="31"/>
      <c r="P28" s="30"/>
      <c r="Q28" s="31"/>
      <c r="R28" s="31"/>
      <c r="S28" s="31"/>
      <c r="T28" s="31"/>
      <c r="U28" s="31"/>
      <c r="V28" s="42"/>
      <c r="W28" s="42"/>
      <c r="X28" s="32"/>
    </row>
    <row r="29" spans="1:24" s="13" customFormat="1" ht="34.5" customHeight="1">
      <c r="A29" s="43" t="s">
        <v>89</v>
      </c>
      <c r="B29" s="29"/>
      <c r="C29" s="29"/>
      <c r="D29" s="29"/>
      <c r="E29" s="29"/>
      <c r="F29" s="29"/>
      <c r="G29" s="29"/>
      <c r="H29" s="30"/>
      <c r="I29" s="31"/>
      <c r="J29" s="30"/>
      <c r="K29" s="31"/>
      <c r="L29" s="30"/>
      <c r="M29" s="31"/>
      <c r="N29" s="30"/>
      <c r="O29" s="31"/>
      <c r="P29" s="30"/>
      <c r="Q29" s="31"/>
      <c r="R29" s="31"/>
      <c r="S29" s="31"/>
      <c r="T29" s="31"/>
      <c r="U29" s="31"/>
      <c r="V29" s="42"/>
      <c r="W29" s="42"/>
      <c r="X29" s="32"/>
    </row>
    <row r="30" spans="1:24" s="13" customFormat="1" ht="34.5" customHeight="1">
      <c r="A30" s="28"/>
      <c r="B30" s="33"/>
      <c r="C30" s="33"/>
      <c r="D30" s="33"/>
      <c r="E30" s="33"/>
      <c r="F30" s="33"/>
      <c r="G30" s="33"/>
      <c r="H30" s="33"/>
      <c r="I30" s="33"/>
      <c r="J30" s="52"/>
      <c r="K30" s="52"/>
      <c r="L30" s="52"/>
      <c r="M30" s="52"/>
      <c r="N30" s="52"/>
      <c r="O30" s="53"/>
      <c r="Q30" s="33"/>
      <c r="R30" s="33"/>
      <c r="S30" s="33"/>
      <c r="T30" s="33"/>
      <c r="U30" s="33"/>
      <c r="V30" s="37"/>
      <c r="X30" s="34"/>
    </row>
    <row r="31" spans="1:24" s="13" customFormat="1" ht="34.5" customHeight="1">
      <c r="A31" s="28"/>
      <c r="B31" s="33"/>
      <c r="C31" s="33"/>
      <c r="D31" s="33"/>
      <c r="E31" s="33"/>
      <c r="F31" s="33"/>
      <c r="G31" s="33"/>
      <c r="H31" s="33"/>
      <c r="I31" s="33"/>
      <c r="J31" s="52"/>
      <c r="K31" s="52"/>
      <c r="L31" s="52"/>
      <c r="M31" s="52"/>
      <c r="N31" s="52"/>
      <c r="O31" s="53"/>
      <c r="Q31" s="33"/>
      <c r="R31" s="33"/>
      <c r="S31" s="33"/>
      <c r="T31" s="33"/>
      <c r="U31" s="33"/>
      <c r="V31" s="37"/>
      <c r="X31" s="34"/>
    </row>
    <row r="32" spans="1:24" s="13" customFormat="1" ht="34.5" customHeight="1">
      <c r="A32" s="28"/>
      <c r="B32" s="33"/>
      <c r="C32" s="33"/>
      <c r="D32" s="33"/>
      <c r="E32" s="33"/>
      <c r="F32" s="33"/>
      <c r="G32" s="33"/>
      <c r="H32" s="33"/>
      <c r="I32" s="33"/>
      <c r="J32" s="52"/>
      <c r="K32" s="52"/>
      <c r="L32" s="52"/>
      <c r="M32" s="52"/>
      <c r="N32" s="52"/>
      <c r="O32" s="53"/>
      <c r="Q32" s="33"/>
      <c r="R32" s="33"/>
      <c r="S32" s="33"/>
      <c r="T32" s="33"/>
      <c r="U32" s="33"/>
      <c r="V32" s="37"/>
      <c r="X32" s="34"/>
    </row>
    <row r="33" spans="1:24" s="13" customFormat="1" ht="34.5" customHeight="1">
      <c r="A33" s="28"/>
      <c r="B33" s="33"/>
      <c r="C33" s="33"/>
      <c r="D33" s="33"/>
      <c r="E33" s="33"/>
      <c r="F33" s="33"/>
      <c r="G33" s="33"/>
      <c r="H33" s="33"/>
      <c r="I33" s="33"/>
      <c r="J33" s="52"/>
      <c r="K33" s="52"/>
      <c r="L33" s="52"/>
      <c r="M33" s="52"/>
      <c r="N33" s="52"/>
      <c r="O33" s="53"/>
      <c r="Q33" s="33"/>
      <c r="R33" s="33"/>
      <c r="S33" s="33"/>
      <c r="T33" s="33"/>
      <c r="U33" s="33"/>
      <c r="V33" s="37"/>
      <c r="X33" s="34"/>
    </row>
    <row r="34" spans="1:24" s="13" customFormat="1" ht="34.5" customHeight="1">
      <c r="A34" s="28"/>
      <c r="B34" s="33"/>
      <c r="C34" s="33"/>
      <c r="D34" s="33"/>
      <c r="E34" s="33"/>
      <c r="F34" s="33"/>
      <c r="G34" s="33"/>
      <c r="H34" s="33"/>
      <c r="I34" s="33"/>
      <c r="J34" s="52"/>
      <c r="K34" s="52"/>
      <c r="L34" s="52"/>
      <c r="M34" s="52"/>
      <c r="N34" s="52"/>
      <c r="O34" s="53"/>
      <c r="Q34" s="33"/>
      <c r="R34" s="33"/>
      <c r="S34" s="33"/>
      <c r="T34" s="33"/>
      <c r="U34" s="33"/>
      <c r="V34" s="37"/>
      <c r="X34" s="34"/>
    </row>
    <row r="35" spans="1:24" s="13" customFormat="1" ht="34.5" customHeight="1">
      <c r="A35" s="28"/>
      <c r="B35" s="33"/>
      <c r="C35" s="33"/>
      <c r="D35" s="33"/>
      <c r="E35" s="33"/>
      <c r="F35" s="33"/>
      <c r="G35" s="33"/>
      <c r="H35" s="33"/>
      <c r="I35" s="33"/>
      <c r="J35" s="52"/>
      <c r="K35" s="52"/>
      <c r="L35" s="52"/>
      <c r="M35" s="52"/>
      <c r="N35" s="52"/>
      <c r="O35" s="53"/>
      <c r="Q35" s="33"/>
      <c r="R35" s="33"/>
      <c r="S35" s="33"/>
      <c r="T35" s="33"/>
      <c r="U35" s="33"/>
      <c r="V35" s="37"/>
      <c r="X35" s="34"/>
    </row>
    <row r="36" spans="1:24" s="13" customFormat="1" ht="34.5" customHeight="1">
      <c r="A36" s="28"/>
      <c r="B36" s="33"/>
      <c r="C36" s="33"/>
      <c r="D36" s="33"/>
      <c r="E36" s="33"/>
      <c r="F36" s="33"/>
      <c r="G36" s="33"/>
      <c r="H36" s="33"/>
      <c r="I36" s="33"/>
      <c r="J36" s="52"/>
      <c r="K36" s="52"/>
      <c r="L36" s="52"/>
      <c r="M36" s="52"/>
      <c r="N36" s="52"/>
      <c r="O36" s="53"/>
      <c r="Q36" s="33"/>
      <c r="R36" s="33"/>
      <c r="S36" s="33"/>
      <c r="T36" s="33"/>
      <c r="U36" s="33"/>
      <c r="V36" s="37"/>
      <c r="X36" s="34"/>
    </row>
    <row r="37" spans="1:24" s="13" customFormat="1" ht="34.5" customHeight="1">
      <c r="A37" s="28"/>
      <c r="B37" s="33"/>
      <c r="C37" s="33"/>
      <c r="D37" s="33"/>
      <c r="E37" s="33"/>
      <c r="F37" s="33"/>
      <c r="G37" s="33"/>
      <c r="H37" s="33"/>
      <c r="I37" s="33"/>
      <c r="J37" s="52"/>
      <c r="K37" s="52"/>
      <c r="L37" s="52"/>
      <c r="M37" s="52"/>
      <c r="N37" s="52"/>
      <c r="O37" s="53"/>
      <c r="Q37" s="33"/>
      <c r="R37" s="33"/>
      <c r="S37" s="33"/>
      <c r="T37" s="33"/>
      <c r="U37" s="33"/>
      <c r="V37" s="37"/>
      <c r="X37" s="34"/>
    </row>
    <row r="38" spans="1:24" s="13" customFormat="1" ht="34.5" customHeight="1">
      <c r="A38" s="28"/>
      <c r="B38" s="33"/>
      <c r="C38" s="33"/>
      <c r="D38" s="33"/>
      <c r="E38" s="33"/>
      <c r="F38" s="33"/>
      <c r="G38" s="33"/>
      <c r="H38" s="33"/>
      <c r="I38" s="33"/>
      <c r="J38" s="52"/>
      <c r="K38" s="52"/>
      <c r="L38" s="52"/>
      <c r="M38" s="52"/>
      <c r="N38" s="52"/>
      <c r="O38" s="53"/>
      <c r="Q38" s="33"/>
      <c r="R38" s="33"/>
      <c r="S38" s="33"/>
      <c r="T38" s="33"/>
      <c r="U38" s="33"/>
      <c r="V38" s="37"/>
      <c r="X38" s="34"/>
    </row>
    <row r="39" spans="1:24" s="13" customFormat="1" ht="34.5" customHeight="1">
      <c r="A39" s="28"/>
      <c r="B39" s="33"/>
      <c r="C39" s="33"/>
      <c r="D39" s="33"/>
      <c r="E39" s="33"/>
      <c r="F39" s="33"/>
      <c r="G39" s="33"/>
      <c r="H39" s="33"/>
      <c r="I39" s="33"/>
      <c r="J39" s="52"/>
      <c r="K39" s="52"/>
      <c r="L39" s="52"/>
      <c r="M39" s="52"/>
      <c r="N39" s="52"/>
      <c r="O39" s="53"/>
      <c r="Q39" s="33"/>
      <c r="R39" s="33"/>
      <c r="S39" s="33"/>
      <c r="T39" s="33"/>
      <c r="U39" s="33"/>
      <c r="V39" s="37"/>
      <c r="X39" s="34"/>
    </row>
    <row r="40" spans="1:24" s="13" customFormat="1" ht="34.5" customHeight="1">
      <c r="A40" s="28"/>
      <c r="B40" s="33"/>
      <c r="C40" s="33"/>
      <c r="D40" s="33"/>
      <c r="E40" s="33"/>
      <c r="F40" s="33"/>
      <c r="G40" s="33"/>
      <c r="H40" s="33"/>
      <c r="I40" s="33"/>
      <c r="J40" s="52"/>
      <c r="K40" s="52"/>
      <c r="L40" s="52"/>
      <c r="M40" s="52"/>
      <c r="N40" s="52"/>
      <c r="O40" s="53"/>
      <c r="Q40" s="33"/>
      <c r="R40" s="33"/>
      <c r="S40" s="33"/>
      <c r="T40" s="33"/>
      <c r="U40" s="33"/>
      <c r="V40" s="37"/>
      <c r="X40" s="34"/>
    </row>
    <row r="41" spans="1:24" s="13" customFormat="1" ht="34.5" customHeight="1">
      <c r="A41" s="28"/>
      <c r="B41" s="33"/>
      <c r="C41" s="33"/>
      <c r="D41" s="33"/>
      <c r="E41" s="33"/>
      <c r="F41" s="33"/>
      <c r="G41" s="33"/>
      <c r="H41" s="33"/>
      <c r="I41" s="33"/>
      <c r="J41" s="52"/>
      <c r="K41" s="52"/>
      <c r="L41" s="52"/>
      <c r="M41" s="52"/>
      <c r="N41" s="52"/>
      <c r="O41" s="53"/>
      <c r="Q41" s="33"/>
      <c r="R41" s="33"/>
      <c r="S41" s="33"/>
      <c r="T41" s="33"/>
      <c r="U41" s="33"/>
      <c r="V41" s="37"/>
      <c r="X41" s="34"/>
    </row>
    <row r="42" spans="1:24" s="13" customFormat="1" ht="34.5" customHeight="1">
      <c r="A42" s="28"/>
      <c r="B42" s="33"/>
      <c r="C42" s="33"/>
      <c r="D42" s="33"/>
      <c r="E42" s="33"/>
      <c r="F42" s="33"/>
      <c r="G42" s="33"/>
      <c r="H42" s="33"/>
      <c r="I42" s="33"/>
      <c r="J42" s="52"/>
      <c r="K42" s="52"/>
      <c r="L42" s="52"/>
      <c r="M42" s="52"/>
      <c r="N42" s="52"/>
      <c r="O42" s="53"/>
      <c r="Q42" s="33"/>
      <c r="R42" s="33"/>
      <c r="S42" s="33"/>
      <c r="T42" s="33"/>
      <c r="U42" s="33"/>
      <c r="V42" s="37"/>
      <c r="X42" s="34"/>
    </row>
    <row r="43" spans="1:24" s="13" customFormat="1" ht="34.5" customHeight="1">
      <c r="A43" s="28"/>
      <c r="B43" s="33"/>
      <c r="C43" s="33"/>
      <c r="D43" s="33"/>
      <c r="E43" s="33"/>
      <c r="F43" s="33"/>
      <c r="G43" s="33"/>
      <c r="H43" s="33"/>
      <c r="I43" s="33"/>
      <c r="J43" s="52"/>
      <c r="K43" s="52"/>
      <c r="L43" s="52"/>
      <c r="M43" s="52"/>
      <c r="N43" s="52"/>
      <c r="O43" s="53"/>
      <c r="Q43" s="33"/>
      <c r="R43" s="33"/>
      <c r="S43" s="33"/>
      <c r="T43" s="33"/>
      <c r="U43" s="33"/>
      <c r="V43" s="37"/>
      <c r="X43" s="34"/>
    </row>
    <row r="44" spans="1:23" s="13" customFormat="1" ht="34.5" customHeight="1">
      <c r="A44" s="186" t="s">
        <v>76</v>
      </c>
      <c r="B44" s="186"/>
      <c r="P44" s="18"/>
      <c r="Q44" s="18"/>
      <c r="R44" s="18"/>
      <c r="S44" s="18"/>
      <c r="T44" s="18"/>
      <c r="U44" s="18"/>
      <c r="V44" s="176"/>
      <c r="W44" s="176"/>
    </row>
    <row r="45" spans="1:21" s="13" customFormat="1" ht="34.5" customHeight="1">
      <c r="A45" s="186" t="s">
        <v>77</v>
      </c>
      <c r="B45" s="186"/>
      <c r="P45" s="18"/>
      <c r="Q45" s="18"/>
      <c r="R45" s="18"/>
      <c r="S45" s="18"/>
      <c r="T45" s="18"/>
      <c r="U45" s="18"/>
    </row>
    <row r="46" spans="22:23" ht="24">
      <c r="V46" s="2"/>
      <c r="W46" s="2"/>
    </row>
    <row r="47" spans="22:23" ht="24">
      <c r="V47" s="2"/>
      <c r="W47" s="2"/>
    </row>
    <row r="48" spans="22:23" ht="24">
      <c r="V48" s="2"/>
      <c r="W48" s="2"/>
    </row>
    <row r="49" spans="22:23" ht="24">
      <c r="V49" s="2"/>
      <c r="W49" s="2"/>
    </row>
    <row r="50" spans="22:23" ht="24">
      <c r="V50" s="2"/>
      <c r="W50" s="2"/>
    </row>
    <row r="51" spans="22:23" ht="24">
      <c r="V51" s="2"/>
      <c r="W51" s="2"/>
    </row>
    <row r="52" spans="22:23" ht="24">
      <c r="V52" s="2"/>
      <c r="W52" s="2"/>
    </row>
    <row r="53" spans="22:23" ht="24">
      <c r="V53" s="2"/>
      <c r="W53" s="2"/>
    </row>
    <row r="54" spans="22:23" ht="23.25">
      <c r="V54" s="3"/>
      <c r="W54" s="3"/>
    </row>
    <row r="55" spans="22:23" ht="23.25">
      <c r="V55" s="3"/>
      <c r="W55" s="3"/>
    </row>
    <row r="56" spans="22:23" ht="23.25">
      <c r="V56" s="3"/>
      <c r="W56" s="3"/>
    </row>
    <row r="57" spans="22:23" ht="23.25">
      <c r="V57" s="3"/>
      <c r="W57" s="3"/>
    </row>
    <row r="58" spans="22:23" ht="23.25">
      <c r="V58" s="3"/>
      <c r="W58" s="3"/>
    </row>
    <row r="59" spans="22:23" ht="23.25">
      <c r="V59" s="3"/>
      <c r="W59" s="3"/>
    </row>
    <row r="60" spans="22:23" ht="23.25">
      <c r="V60" s="3"/>
      <c r="W60" s="3"/>
    </row>
    <row r="61" spans="22:23" ht="23.25">
      <c r="V61" s="3"/>
      <c r="W61" s="3"/>
    </row>
    <row r="62" spans="22:23" ht="23.25">
      <c r="V62" s="3"/>
      <c r="W62" s="3"/>
    </row>
    <row r="63" spans="22:23" ht="23.25">
      <c r="V63" s="3"/>
      <c r="W63" s="3"/>
    </row>
    <row r="64" spans="22:23" ht="23.25">
      <c r="V64" s="3"/>
      <c r="W64" s="3"/>
    </row>
    <row r="65" spans="22:23" ht="23.25">
      <c r="V65" s="3"/>
      <c r="W65" s="3"/>
    </row>
    <row r="66" spans="22:23" ht="23.25">
      <c r="V66" s="3"/>
      <c r="W66" s="3"/>
    </row>
    <row r="67" spans="22:23" ht="23.25">
      <c r="V67" s="3"/>
      <c r="W67" s="3"/>
    </row>
    <row r="68" spans="22:23" ht="23.25">
      <c r="V68" s="3"/>
      <c r="W68" s="3"/>
    </row>
    <row r="69" spans="22:23" ht="23.25">
      <c r="V69" s="3"/>
      <c r="W69" s="3"/>
    </row>
    <row r="70" spans="22:23" ht="23.25">
      <c r="V70" s="3"/>
      <c r="W70" s="3"/>
    </row>
    <row r="71" spans="22:23" ht="23.25">
      <c r="V71" s="3"/>
      <c r="W71" s="3"/>
    </row>
    <row r="72" spans="22:23" ht="23.25">
      <c r="V72" s="3"/>
      <c r="W72" s="3"/>
    </row>
    <row r="73" spans="22:23" ht="23.25">
      <c r="V73" s="3"/>
      <c r="W73" s="3"/>
    </row>
    <row r="74" spans="22:23" ht="23.25">
      <c r="V74" s="3"/>
      <c r="W74" s="3"/>
    </row>
    <row r="75" spans="22:23" ht="23.25">
      <c r="V75" s="3"/>
      <c r="W75" s="3"/>
    </row>
    <row r="76" spans="22:23" ht="23.25">
      <c r="V76" s="3"/>
      <c r="W76" s="3"/>
    </row>
    <row r="77" spans="22:23" ht="23.25">
      <c r="V77" s="3"/>
      <c r="W77" s="3"/>
    </row>
    <row r="78" spans="22:23" ht="23.25">
      <c r="V78" s="3"/>
      <c r="W78" s="3"/>
    </row>
    <row r="79" spans="22:23" ht="23.25">
      <c r="V79" s="3"/>
      <c r="W79" s="3"/>
    </row>
    <row r="80" spans="22:23" ht="23.25">
      <c r="V80" s="3"/>
      <c r="W80" s="3"/>
    </row>
    <row r="81" spans="22:23" ht="23.25">
      <c r="V81" s="3"/>
      <c r="W81" s="3"/>
    </row>
    <row r="82" spans="22:23" ht="23.25">
      <c r="V82" s="3"/>
      <c r="W82" s="3"/>
    </row>
    <row r="83" spans="22:23" ht="23.25">
      <c r="V83" s="3"/>
      <c r="W83" s="3"/>
    </row>
    <row r="84" spans="22:23" ht="23.25">
      <c r="V84" s="3"/>
      <c r="W84" s="3"/>
    </row>
    <row r="85" spans="22:23" ht="23.25">
      <c r="V85" s="3"/>
      <c r="W85" s="3"/>
    </row>
    <row r="86" spans="22:23" ht="23.25">
      <c r="V86" s="3"/>
      <c r="W86" s="3"/>
    </row>
    <row r="87" spans="22:23" ht="23.25">
      <c r="V87" s="3"/>
      <c r="W87" s="3"/>
    </row>
    <row r="88" spans="22:23" ht="23.25">
      <c r="V88" s="3"/>
      <c r="W88" s="3"/>
    </row>
    <row r="89" spans="22:23" ht="23.25">
      <c r="V89" s="3"/>
      <c r="W89" s="3"/>
    </row>
    <row r="90" spans="22:23" ht="23.25">
      <c r="V90" s="3"/>
      <c r="W90" s="3"/>
    </row>
    <row r="91" spans="22:23" ht="23.25">
      <c r="V91" s="3"/>
      <c r="W91" s="3"/>
    </row>
    <row r="92" spans="22:23" ht="23.25">
      <c r="V92" s="3"/>
      <c r="W92" s="3"/>
    </row>
    <row r="93" spans="22:23" ht="23.25">
      <c r="V93" s="3"/>
      <c r="W93" s="3"/>
    </row>
    <row r="94" spans="22:23" ht="23.25">
      <c r="V94" s="3"/>
      <c r="W94" s="3"/>
    </row>
    <row r="95" spans="22:23" ht="23.25">
      <c r="V95" s="3"/>
      <c r="W95" s="3"/>
    </row>
    <row r="96" spans="22:23" ht="23.25">
      <c r="V96" s="3"/>
      <c r="W96" s="3"/>
    </row>
    <row r="97" spans="22:23" ht="23.25">
      <c r="V97" s="3"/>
      <c r="W97" s="3"/>
    </row>
    <row r="98" spans="22:23" ht="23.25">
      <c r="V98" s="3"/>
      <c r="W98" s="3"/>
    </row>
    <row r="99" spans="22:23" ht="23.25">
      <c r="V99" s="3"/>
      <c r="W99" s="3"/>
    </row>
    <row r="100" spans="22:23" ht="23.25">
      <c r="V100" s="3"/>
      <c r="W100" s="3"/>
    </row>
    <row r="101" spans="22:23" ht="23.25">
      <c r="V101" s="3"/>
      <c r="W101" s="3"/>
    </row>
    <row r="102" spans="22:23" ht="23.25">
      <c r="V102" s="3"/>
      <c r="W102" s="3"/>
    </row>
    <row r="103" spans="22:23" ht="23.25">
      <c r="V103" s="3"/>
      <c r="W103" s="3"/>
    </row>
    <row r="104" spans="22:23" ht="23.25">
      <c r="V104" s="3"/>
      <c r="W104" s="3"/>
    </row>
    <row r="105" spans="22:23" ht="23.25">
      <c r="V105" s="3"/>
      <c r="W105" s="3"/>
    </row>
    <row r="106" spans="22:23" ht="23.25">
      <c r="V106" s="3"/>
      <c r="W106" s="3"/>
    </row>
    <row r="107" spans="22:23" ht="23.25">
      <c r="V107" s="3"/>
      <c r="W107" s="3"/>
    </row>
    <row r="108" spans="22:23" ht="23.25">
      <c r="V108" s="3"/>
      <c r="W108" s="3"/>
    </row>
    <row r="109" spans="22:23" ht="23.25">
      <c r="V109" s="3"/>
      <c r="W109" s="3"/>
    </row>
    <row r="110" spans="22:23" ht="23.25">
      <c r="V110" s="3"/>
      <c r="W110" s="3"/>
    </row>
    <row r="111" spans="22:23" ht="23.25">
      <c r="V111" s="3"/>
      <c r="W111" s="3"/>
    </row>
    <row r="112" spans="22:23" ht="23.25">
      <c r="V112" s="3"/>
      <c r="W112" s="3"/>
    </row>
    <row r="113" spans="22:23" ht="23.25">
      <c r="V113" s="3"/>
      <c r="W113" s="3"/>
    </row>
    <row r="114" spans="22:23" ht="23.25">
      <c r="V114" s="3"/>
      <c r="W114" s="3"/>
    </row>
    <row r="115" spans="22:23" ht="23.25">
      <c r="V115" s="3"/>
      <c r="W115" s="3"/>
    </row>
    <row r="116" spans="22:23" ht="23.25">
      <c r="V116" s="3"/>
      <c r="W116" s="3"/>
    </row>
    <row r="117" spans="22:23" ht="23.25">
      <c r="V117" s="3"/>
      <c r="W117" s="3"/>
    </row>
    <row r="118" spans="22:23" ht="23.25">
      <c r="V118" s="3"/>
      <c r="W118" s="3"/>
    </row>
    <row r="119" spans="22:23" ht="23.25">
      <c r="V119" s="3"/>
      <c r="W119" s="3"/>
    </row>
    <row r="120" spans="22:23" ht="23.25">
      <c r="V120" s="3"/>
      <c r="W120" s="3"/>
    </row>
    <row r="121" spans="22:23" ht="23.25">
      <c r="V121" s="3"/>
      <c r="W121" s="3"/>
    </row>
    <row r="122" spans="22:23" ht="23.25">
      <c r="V122" s="3"/>
      <c r="W122" s="3"/>
    </row>
    <row r="123" spans="22:23" ht="23.25">
      <c r="V123" s="3"/>
      <c r="W123" s="3"/>
    </row>
    <row r="124" spans="22:23" ht="23.25">
      <c r="V124" s="3"/>
      <c r="W124" s="3"/>
    </row>
    <row r="125" spans="22:23" ht="23.25">
      <c r="V125" s="3"/>
      <c r="W125" s="3"/>
    </row>
    <row r="126" spans="22:23" ht="23.25">
      <c r="V126" s="3"/>
      <c r="W126" s="3"/>
    </row>
    <row r="127" spans="22:23" ht="23.25">
      <c r="V127" s="3"/>
      <c r="W127" s="3"/>
    </row>
    <row r="128" spans="22:23" ht="23.25">
      <c r="V128" s="3"/>
      <c r="W128" s="3"/>
    </row>
    <row r="129" spans="22:23" ht="23.25">
      <c r="V129" s="3"/>
      <c r="W129" s="3"/>
    </row>
    <row r="130" spans="22:23" ht="23.25">
      <c r="V130" s="3"/>
      <c r="W130" s="3"/>
    </row>
    <row r="131" spans="22:23" ht="23.25">
      <c r="V131" s="3"/>
      <c r="W131" s="3"/>
    </row>
    <row r="132" spans="22:23" ht="23.25">
      <c r="V132" s="3"/>
      <c r="W132" s="3"/>
    </row>
    <row r="133" spans="22:23" ht="23.25">
      <c r="V133" s="3"/>
      <c r="W133" s="3"/>
    </row>
    <row r="134" spans="22:23" ht="23.25">
      <c r="V134" s="3"/>
      <c r="W134" s="3"/>
    </row>
    <row r="135" spans="22:23" ht="23.25">
      <c r="V135" s="3"/>
      <c r="W135" s="3"/>
    </row>
    <row r="136" spans="22:23" ht="23.25">
      <c r="V136" s="3"/>
      <c r="W136" s="3"/>
    </row>
    <row r="137" spans="22:23" ht="23.25">
      <c r="V137" s="3"/>
      <c r="W137" s="3"/>
    </row>
    <row r="138" spans="22:23" ht="23.25">
      <c r="V138" s="3"/>
      <c r="W138" s="3"/>
    </row>
    <row r="139" spans="22:23" ht="23.25">
      <c r="V139" s="3"/>
      <c r="W139" s="3"/>
    </row>
    <row r="140" spans="22:23" ht="23.25">
      <c r="V140" s="3"/>
      <c r="W140" s="3"/>
    </row>
    <row r="141" spans="22:23" ht="23.25">
      <c r="V141" s="3"/>
      <c r="W141" s="3"/>
    </row>
    <row r="142" spans="22:23" ht="23.25">
      <c r="V142" s="3"/>
      <c r="W142" s="3"/>
    </row>
    <row r="143" spans="22:23" ht="23.25">
      <c r="V143" s="3"/>
      <c r="W143" s="3"/>
    </row>
    <row r="144" spans="22:23" ht="23.25">
      <c r="V144" s="3"/>
      <c r="W144" s="3"/>
    </row>
    <row r="145" spans="22:23" ht="23.25">
      <c r="V145" s="3"/>
      <c r="W145" s="3"/>
    </row>
    <row r="146" spans="22:23" ht="23.25">
      <c r="V146" s="3"/>
      <c r="W146" s="3"/>
    </row>
    <row r="147" spans="22:23" ht="23.25">
      <c r="V147" s="3"/>
      <c r="W147" s="3"/>
    </row>
    <row r="148" spans="22:23" ht="23.25">
      <c r="V148" s="3"/>
      <c r="W148" s="3"/>
    </row>
    <row r="149" spans="22:23" ht="23.25">
      <c r="V149" s="3"/>
      <c r="W149" s="3"/>
    </row>
    <row r="150" spans="22:23" ht="23.25">
      <c r="V150" s="3"/>
      <c r="W150" s="3"/>
    </row>
    <row r="151" spans="22:23" ht="23.25">
      <c r="V151" s="3"/>
      <c r="W151" s="3"/>
    </row>
    <row r="152" spans="22:23" ht="23.25">
      <c r="V152" s="3"/>
      <c r="W152" s="3"/>
    </row>
    <row r="153" spans="22:23" ht="23.25">
      <c r="V153" s="3"/>
      <c r="W153" s="3"/>
    </row>
    <row r="154" spans="22:23" ht="23.25">
      <c r="V154" s="3"/>
      <c r="W154" s="3"/>
    </row>
    <row r="155" spans="22:23" ht="23.25">
      <c r="V155" s="3"/>
      <c r="W155" s="3"/>
    </row>
    <row r="156" spans="22:23" ht="23.25">
      <c r="V156" s="3"/>
      <c r="W156" s="3"/>
    </row>
    <row r="157" spans="22:23" ht="23.25">
      <c r="V157" s="3"/>
      <c r="W157" s="3"/>
    </row>
    <row r="158" spans="22:23" ht="23.25">
      <c r="V158" s="3"/>
      <c r="W158" s="3"/>
    </row>
    <row r="159" spans="22:23" ht="23.25">
      <c r="V159" s="3"/>
      <c r="W159" s="3"/>
    </row>
    <row r="160" spans="22:23" ht="23.25">
      <c r="V160" s="3"/>
      <c r="W160" s="3"/>
    </row>
    <row r="161" spans="22:23" ht="23.25">
      <c r="V161" s="3"/>
      <c r="W161" s="3"/>
    </row>
    <row r="162" spans="22:23" ht="23.25">
      <c r="V162" s="3"/>
      <c r="W162" s="3"/>
    </row>
    <row r="163" spans="22:23" ht="23.25">
      <c r="V163" s="3"/>
      <c r="W163" s="3"/>
    </row>
    <row r="164" spans="22:23" ht="23.25">
      <c r="V164" s="3"/>
      <c r="W164" s="3"/>
    </row>
    <row r="165" spans="22:23" ht="23.25">
      <c r="V165" s="3"/>
      <c r="W165" s="3"/>
    </row>
    <row r="166" spans="22:23" ht="23.25">
      <c r="V166" s="3"/>
      <c r="W166" s="3"/>
    </row>
    <row r="167" spans="22:23" ht="23.25">
      <c r="V167" s="3"/>
      <c r="W167" s="3"/>
    </row>
    <row r="168" spans="22:23" ht="23.25">
      <c r="V168" s="3"/>
      <c r="W168" s="3"/>
    </row>
    <row r="169" spans="22:23" ht="23.25">
      <c r="V169" s="3"/>
      <c r="W169" s="3"/>
    </row>
    <row r="170" spans="22:23" ht="23.25">
      <c r="V170" s="3"/>
      <c r="W170" s="3"/>
    </row>
    <row r="171" spans="22:23" ht="23.25">
      <c r="V171" s="3"/>
      <c r="W171" s="3"/>
    </row>
    <row r="172" spans="22:23" ht="23.25">
      <c r="V172" s="3"/>
      <c r="W172" s="3"/>
    </row>
    <row r="173" spans="22:23" ht="23.25">
      <c r="V173" s="3"/>
      <c r="W173" s="3"/>
    </row>
    <row r="174" spans="22:23" ht="23.25">
      <c r="V174" s="3"/>
      <c r="W174" s="3"/>
    </row>
    <row r="175" spans="22:23" ht="23.25">
      <c r="V175" s="3"/>
      <c r="W175" s="3"/>
    </row>
    <row r="176" spans="22:23" ht="23.25">
      <c r="V176" s="3"/>
      <c r="W176" s="3"/>
    </row>
    <row r="177" spans="22:23" ht="23.25">
      <c r="V177" s="3"/>
      <c r="W177" s="3"/>
    </row>
    <row r="178" spans="22:23" ht="23.25">
      <c r="V178" s="3"/>
      <c r="W178" s="3"/>
    </row>
    <row r="179" spans="22:23" ht="23.25">
      <c r="V179" s="3"/>
      <c r="W179" s="3"/>
    </row>
    <row r="180" spans="22:23" ht="23.25">
      <c r="V180" s="3"/>
      <c r="W180" s="3"/>
    </row>
    <row r="181" spans="22:23" ht="23.25">
      <c r="V181" s="3"/>
      <c r="W181" s="3"/>
    </row>
    <row r="182" spans="22:23" ht="23.25">
      <c r="V182" s="3"/>
      <c r="W182" s="3"/>
    </row>
    <row r="183" spans="22:23" ht="23.25">
      <c r="V183" s="3"/>
      <c r="W183" s="3"/>
    </row>
    <row r="184" spans="22:23" ht="23.25">
      <c r="V184" s="3"/>
      <c r="W184" s="3"/>
    </row>
    <row r="185" spans="22:23" ht="23.25">
      <c r="V185" s="3"/>
      <c r="W185" s="3"/>
    </row>
    <row r="186" spans="22:23" ht="23.25">
      <c r="V186" s="3"/>
      <c r="W186" s="3"/>
    </row>
    <row r="187" spans="22:23" ht="23.25">
      <c r="V187" s="3"/>
      <c r="W187" s="3"/>
    </row>
    <row r="188" spans="22:23" ht="23.25">
      <c r="V188" s="3"/>
      <c r="W188" s="3"/>
    </row>
    <row r="189" spans="22:23" ht="23.25">
      <c r="V189" s="3"/>
      <c r="W189" s="3"/>
    </row>
    <row r="190" spans="22:23" ht="23.25">
      <c r="V190" s="3"/>
      <c r="W190" s="3"/>
    </row>
    <row r="191" spans="22:23" ht="23.25">
      <c r="V191" s="3"/>
      <c r="W191" s="3"/>
    </row>
    <row r="192" spans="22:23" ht="23.25">
      <c r="V192" s="3"/>
      <c r="W192" s="3"/>
    </row>
    <row r="193" spans="22:23" ht="23.25">
      <c r="V193" s="3"/>
      <c r="W193" s="3"/>
    </row>
    <row r="194" spans="22:23" ht="23.25">
      <c r="V194" s="3"/>
      <c r="W194" s="3"/>
    </row>
    <row r="195" spans="22:23" ht="23.25">
      <c r="V195" s="3"/>
      <c r="W195" s="3"/>
    </row>
    <row r="196" spans="22:23" ht="23.25">
      <c r="V196" s="3"/>
      <c r="W196" s="3"/>
    </row>
    <row r="197" spans="22:23" ht="23.25">
      <c r="V197" s="3"/>
      <c r="W197" s="3"/>
    </row>
    <row r="198" spans="22:23" ht="23.25">
      <c r="V198" s="3"/>
      <c r="W198" s="3"/>
    </row>
    <row r="199" spans="22:23" ht="23.25">
      <c r="V199" s="3"/>
      <c r="W199" s="3"/>
    </row>
    <row r="200" spans="22:23" ht="23.25">
      <c r="V200" s="3"/>
      <c r="W200" s="3"/>
    </row>
    <row r="201" spans="22:23" ht="23.25">
      <c r="V201" s="3"/>
      <c r="W201" s="3"/>
    </row>
    <row r="202" spans="22:23" ht="23.25">
      <c r="V202" s="3"/>
      <c r="W202" s="3"/>
    </row>
    <row r="203" spans="22:23" ht="23.25">
      <c r="V203" s="3"/>
      <c r="W203" s="3"/>
    </row>
    <row r="204" spans="22:23" ht="23.25">
      <c r="V204" s="3"/>
      <c r="W204" s="3"/>
    </row>
    <row r="205" spans="22:23" ht="23.25">
      <c r="V205" s="3"/>
      <c r="W205" s="3"/>
    </row>
    <row r="206" spans="22:23" ht="23.25">
      <c r="V206" s="3"/>
      <c r="W206" s="3"/>
    </row>
    <row r="207" spans="22:23" ht="23.25">
      <c r="V207" s="3"/>
      <c r="W207" s="3"/>
    </row>
    <row r="208" spans="22:23" ht="23.25">
      <c r="V208" s="3"/>
      <c r="W208" s="3"/>
    </row>
    <row r="209" spans="22:23" ht="23.25">
      <c r="V209" s="3"/>
      <c r="W209" s="3"/>
    </row>
    <row r="210" spans="22:23" ht="23.25">
      <c r="V210" s="3"/>
      <c r="W210" s="3"/>
    </row>
    <row r="211" spans="22:23" ht="23.25">
      <c r="V211" s="3"/>
      <c r="W211" s="3"/>
    </row>
    <row r="212" spans="22:23" ht="23.25">
      <c r="V212" s="3"/>
      <c r="W212" s="3"/>
    </row>
    <row r="213" spans="22:23" ht="23.25">
      <c r="V213" s="3"/>
      <c r="W213" s="3"/>
    </row>
    <row r="214" spans="22:23" ht="23.25">
      <c r="V214" s="3"/>
      <c r="W214" s="3"/>
    </row>
    <row r="215" spans="22:23" ht="23.25">
      <c r="V215" s="3"/>
      <c r="W215" s="3"/>
    </row>
    <row r="216" spans="22:23" ht="23.25">
      <c r="V216" s="3"/>
      <c r="W216" s="3"/>
    </row>
    <row r="217" spans="22:23" ht="23.25">
      <c r="V217" s="3"/>
      <c r="W217" s="3"/>
    </row>
    <row r="218" spans="22:23" ht="23.25">
      <c r="V218" s="3"/>
      <c r="W218" s="3"/>
    </row>
    <row r="219" spans="22:23" ht="23.25">
      <c r="V219" s="3"/>
      <c r="W219" s="3"/>
    </row>
    <row r="220" spans="22:23" ht="23.25">
      <c r="V220" s="3"/>
      <c r="W220" s="3"/>
    </row>
    <row r="221" spans="22:23" ht="23.25">
      <c r="V221" s="3"/>
      <c r="W221" s="3"/>
    </row>
    <row r="222" spans="22:23" ht="23.25">
      <c r="V222" s="3"/>
      <c r="W222" s="3"/>
    </row>
    <row r="223" spans="22:23" ht="23.25">
      <c r="V223" s="3"/>
      <c r="W223" s="3"/>
    </row>
    <row r="224" spans="22:23" ht="23.25">
      <c r="V224" s="3"/>
      <c r="W224" s="3"/>
    </row>
    <row r="225" spans="22:23" ht="23.25">
      <c r="V225" s="3"/>
      <c r="W225" s="3"/>
    </row>
    <row r="226" spans="22:23" ht="23.25">
      <c r="V226" s="3"/>
      <c r="W226" s="3"/>
    </row>
    <row r="227" spans="22:23" ht="23.25">
      <c r="V227" s="3"/>
      <c r="W227" s="3"/>
    </row>
    <row r="228" spans="22:23" ht="23.25">
      <c r="V228" s="3"/>
      <c r="W228" s="3"/>
    </row>
    <row r="229" spans="22:23" ht="23.25">
      <c r="V229" s="3"/>
      <c r="W229" s="3"/>
    </row>
    <row r="230" spans="22:23" ht="23.25">
      <c r="V230" s="3"/>
      <c r="W230" s="3"/>
    </row>
    <row r="231" spans="22:23" ht="23.25">
      <c r="V231" s="3"/>
      <c r="W231" s="3"/>
    </row>
    <row r="232" spans="22:23" ht="23.25">
      <c r="V232" s="3"/>
      <c r="W232" s="3"/>
    </row>
    <row r="233" spans="22:23" ht="23.25">
      <c r="V233" s="3"/>
      <c r="W233" s="3"/>
    </row>
    <row r="234" spans="22:23" ht="23.25">
      <c r="V234" s="3"/>
      <c r="W234" s="3"/>
    </row>
    <row r="235" spans="22:23" ht="23.25">
      <c r="V235" s="3"/>
      <c r="W235" s="3"/>
    </row>
    <row r="236" spans="22:23" ht="23.25">
      <c r="V236" s="3"/>
      <c r="W236" s="3"/>
    </row>
    <row r="237" spans="22:23" ht="23.25">
      <c r="V237" s="3"/>
      <c r="W237" s="3"/>
    </row>
    <row r="238" spans="22:23" ht="23.25">
      <c r="V238" s="3"/>
      <c r="W238" s="3"/>
    </row>
    <row r="239" spans="22:23" ht="23.25">
      <c r="V239" s="3"/>
      <c r="W239" s="3"/>
    </row>
    <row r="240" spans="22:23" ht="23.25">
      <c r="V240" s="3"/>
      <c r="W240" s="3"/>
    </row>
    <row r="241" spans="22:23" ht="23.25">
      <c r="V241" s="3"/>
      <c r="W241" s="3"/>
    </row>
    <row r="242" spans="22:23" ht="23.25">
      <c r="V242" s="3"/>
      <c r="W242" s="3"/>
    </row>
    <row r="243" spans="22:23" ht="23.25">
      <c r="V243" s="3"/>
      <c r="W243" s="3"/>
    </row>
    <row r="244" spans="22:23" ht="23.25">
      <c r="V244" s="3"/>
      <c r="W244" s="3"/>
    </row>
    <row r="245" spans="22:23" ht="23.25">
      <c r="V245" s="3"/>
      <c r="W245" s="3"/>
    </row>
    <row r="246" spans="22:23" ht="23.25">
      <c r="V246" s="3"/>
      <c r="W246" s="3"/>
    </row>
    <row r="247" spans="22:23" ht="23.25">
      <c r="V247" s="3"/>
      <c r="W247" s="3"/>
    </row>
    <row r="248" spans="22:23" ht="23.25">
      <c r="V248" s="3"/>
      <c r="W248" s="3"/>
    </row>
    <row r="249" spans="22:23" ht="23.25">
      <c r="V249" s="3"/>
      <c r="W249" s="3"/>
    </row>
    <row r="250" spans="22:23" ht="23.25">
      <c r="V250" s="3"/>
      <c r="W250" s="3"/>
    </row>
    <row r="251" spans="22:23" ht="23.25">
      <c r="V251" s="3"/>
      <c r="W251" s="3"/>
    </row>
    <row r="252" spans="22:23" ht="23.25">
      <c r="V252" s="3"/>
      <c r="W252" s="3"/>
    </row>
    <row r="253" spans="22:23" ht="23.25">
      <c r="V253" s="3"/>
      <c r="W253" s="3"/>
    </row>
    <row r="254" spans="22:23" ht="23.25">
      <c r="V254" s="3"/>
      <c r="W254" s="3"/>
    </row>
    <row r="255" spans="22:23" ht="23.25">
      <c r="V255" s="3"/>
      <c r="W255" s="3"/>
    </row>
    <row r="256" spans="22:23" ht="23.25">
      <c r="V256" s="3"/>
      <c r="W256" s="3"/>
    </row>
    <row r="257" spans="22:23" ht="23.25">
      <c r="V257" s="3"/>
      <c r="W257" s="3"/>
    </row>
    <row r="258" spans="22:23" ht="23.25">
      <c r="V258" s="3"/>
      <c r="W258" s="3"/>
    </row>
    <row r="259" spans="22:23" ht="23.25">
      <c r="V259" s="3"/>
      <c r="W259" s="3"/>
    </row>
    <row r="260" spans="22:23" ht="23.25">
      <c r="V260" s="3"/>
      <c r="W260" s="3"/>
    </row>
    <row r="261" spans="22:23" ht="23.25">
      <c r="V261" s="3"/>
      <c r="W261" s="3"/>
    </row>
    <row r="262" spans="22:23" ht="23.25">
      <c r="V262" s="3"/>
      <c r="W262" s="3"/>
    </row>
    <row r="263" spans="22:23" ht="23.25">
      <c r="V263" s="3"/>
      <c r="W263" s="3"/>
    </row>
    <row r="264" spans="22:23" ht="23.25">
      <c r="V264" s="3"/>
      <c r="W264" s="3"/>
    </row>
    <row r="265" spans="22:23" ht="23.25">
      <c r="V265" s="3"/>
      <c r="W265" s="3"/>
    </row>
    <row r="266" spans="22:23" ht="23.25">
      <c r="V266" s="3"/>
      <c r="W266" s="3"/>
    </row>
    <row r="267" spans="22:23" ht="23.25">
      <c r="V267" s="3"/>
      <c r="W267" s="3"/>
    </row>
    <row r="268" spans="22:23" ht="23.25">
      <c r="V268" s="3"/>
      <c r="W268" s="3"/>
    </row>
    <row r="269" spans="22:23" ht="23.25">
      <c r="V269" s="3"/>
      <c r="W269" s="3"/>
    </row>
    <row r="270" spans="22:23" ht="23.25">
      <c r="V270" s="3"/>
      <c r="W270" s="3"/>
    </row>
    <row r="271" spans="22:23" ht="23.25">
      <c r="V271" s="3"/>
      <c r="W271" s="3"/>
    </row>
    <row r="272" spans="22:23" ht="23.25">
      <c r="V272" s="3"/>
      <c r="W272" s="3"/>
    </row>
    <row r="273" spans="22:23" ht="23.25">
      <c r="V273" s="3"/>
      <c r="W273" s="3"/>
    </row>
    <row r="274" spans="22:23" ht="23.25">
      <c r="V274" s="3"/>
      <c r="W274" s="3"/>
    </row>
    <row r="275" spans="22:23" ht="23.25">
      <c r="V275" s="3"/>
      <c r="W275" s="3"/>
    </row>
    <row r="276" spans="22:23" ht="23.25">
      <c r="V276" s="3"/>
      <c r="W276" s="3"/>
    </row>
    <row r="277" spans="22:23" ht="23.25">
      <c r="V277" s="3"/>
      <c r="W277" s="3"/>
    </row>
    <row r="278" spans="22:23" ht="23.25">
      <c r="V278" s="3"/>
      <c r="W278" s="3"/>
    </row>
    <row r="279" spans="22:23" ht="23.25">
      <c r="V279" s="3"/>
      <c r="W279" s="3"/>
    </row>
    <row r="280" spans="22:23" ht="23.25">
      <c r="V280" s="3"/>
      <c r="W280" s="3"/>
    </row>
    <row r="281" spans="22:23" ht="23.25">
      <c r="V281" s="3"/>
      <c r="W281" s="3"/>
    </row>
    <row r="282" spans="22:23" ht="23.25">
      <c r="V282" s="3"/>
      <c r="W282" s="3"/>
    </row>
    <row r="283" spans="22:23" ht="23.25">
      <c r="V283" s="3"/>
      <c r="W283" s="3"/>
    </row>
    <row r="284" spans="22:23" ht="23.25">
      <c r="V284" s="3"/>
      <c r="W284" s="3"/>
    </row>
    <row r="285" spans="22:23" ht="23.25">
      <c r="V285" s="3"/>
      <c r="W285" s="3"/>
    </row>
    <row r="286" spans="22:23" ht="23.25">
      <c r="V286" s="3"/>
      <c r="W286" s="3"/>
    </row>
    <row r="287" spans="22:23" ht="23.25">
      <c r="V287" s="3"/>
      <c r="W287" s="3"/>
    </row>
    <row r="288" spans="22:23" ht="23.25">
      <c r="V288" s="3"/>
      <c r="W288" s="3"/>
    </row>
    <row r="289" spans="22:23" ht="23.25">
      <c r="V289" s="3"/>
      <c r="W289" s="3"/>
    </row>
    <row r="290" spans="22:23" ht="23.25">
      <c r="V290" s="3"/>
      <c r="W290" s="3"/>
    </row>
    <row r="291" spans="22:23" ht="23.25">
      <c r="V291" s="3"/>
      <c r="W291" s="3"/>
    </row>
    <row r="292" spans="22:23" ht="23.25">
      <c r="V292" s="3"/>
      <c r="W292" s="3"/>
    </row>
    <row r="293" spans="22:23" ht="23.25">
      <c r="V293" s="3"/>
      <c r="W293" s="3"/>
    </row>
    <row r="294" spans="22:23" ht="23.25">
      <c r="V294" s="3"/>
      <c r="W294" s="3"/>
    </row>
    <row r="295" spans="22:23" ht="23.25">
      <c r="V295" s="3"/>
      <c r="W295" s="3"/>
    </row>
    <row r="296" spans="22:23" ht="23.25">
      <c r="V296" s="3"/>
      <c r="W296" s="3"/>
    </row>
    <row r="297" spans="22:23" ht="23.25">
      <c r="V297" s="3"/>
      <c r="W297" s="3"/>
    </row>
    <row r="298" spans="22:23" ht="23.25">
      <c r="V298" s="3"/>
      <c r="W298" s="3"/>
    </row>
    <row r="299" spans="22:23" ht="23.25">
      <c r="V299" s="3"/>
      <c r="W299" s="3"/>
    </row>
    <row r="300" spans="22:23" ht="23.25">
      <c r="V300" s="3"/>
      <c r="W300" s="3"/>
    </row>
    <row r="301" spans="22:23" ht="23.25">
      <c r="V301" s="3"/>
      <c r="W301" s="3"/>
    </row>
    <row r="302" spans="22:23" ht="23.25">
      <c r="V302" s="3"/>
      <c r="W302" s="3"/>
    </row>
    <row r="303" spans="22:23" ht="23.25">
      <c r="V303" s="3"/>
      <c r="W303" s="3"/>
    </row>
    <row r="304" spans="22:23" ht="23.25">
      <c r="V304" s="3"/>
      <c r="W304" s="3"/>
    </row>
    <row r="305" spans="22:23" ht="23.25">
      <c r="V305" s="3"/>
      <c r="W305" s="3"/>
    </row>
    <row r="306" spans="22:23" ht="23.25">
      <c r="V306" s="3"/>
      <c r="W306" s="3"/>
    </row>
    <row r="307" spans="22:23" ht="23.25">
      <c r="V307" s="3"/>
      <c r="W307" s="3"/>
    </row>
    <row r="308" spans="22:23" ht="23.25">
      <c r="V308" s="3"/>
      <c r="W308" s="3"/>
    </row>
    <row r="309" spans="22:23" ht="23.25">
      <c r="V309" s="3"/>
      <c r="W309" s="3"/>
    </row>
    <row r="310" spans="22:23" ht="23.25">
      <c r="V310" s="3"/>
      <c r="W310" s="3"/>
    </row>
    <row r="311" spans="22:23" ht="23.25">
      <c r="V311" s="3"/>
      <c r="W311" s="3"/>
    </row>
    <row r="312" spans="22:23" ht="23.25">
      <c r="V312" s="3"/>
      <c r="W312" s="3"/>
    </row>
    <row r="313" spans="22:23" ht="23.25">
      <c r="V313" s="3"/>
      <c r="W313" s="3"/>
    </row>
    <row r="314" spans="22:23" ht="23.25">
      <c r="V314" s="3"/>
      <c r="W314" s="3"/>
    </row>
    <row r="315" spans="22:23" ht="23.25">
      <c r="V315" s="3"/>
      <c r="W315" s="3"/>
    </row>
    <row r="316" spans="22:23" ht="23.25">
      <c r="V316" s="3"/>
      <c r="W316" s="3"/>
    </row>
    <row r="317" spans="22:23" ht="23.25">
      <c r="V317" s="3"/>
      <c r="W317" s="3"/>
    </row>
    <row r="318" spans="22:23" ht="23.25">
      <c r="V318" s="3"/>
      <c r="W318" s="3"/>
    </row>
    <row r="319" spans="22:23" ht="23.25">
      <c r="V319" s="3"/>
      <c r="W319" s="3"/>
    </row>
    <row r="320" spans="22:23" ht="23.25">
      <c r="V320" s="3"/>
      <c r="W320" s="3"/>
    </row>
    <row r="321" spans="22:23" ht="23.25">
      <c r="V321" s="3"/>
      <c r="W321" s="3"/>
    </row>
    <row r="322" spans="22:23" ht="23.25">
      <c r="V322" s="3"/>
      <c r="W322" s="3"/>
    </row>
    <row r="323" spans="22:23" ht="23.25">
      <c r="V323" s="3"/>
      <c r="W323" s="3"/>
    </row>
    <row r="324" spans="22:23" ht="23.25">
      <c r="V324" s="3"/>
      <c r="W324" s="3"/>
    </row>
    <row r="325" spans="22:23" ht="23.25">
      <c r="V325" s="3"/>
      <c r="W325" s="3"/>
    </row>
    <row r="326" spans="22:23" ht="23.25">
      <c r="V326" s="3"/>
      <c r="W326" s="3"/>
    </row>
    <row r="327" spans="22:23" ht="23.25">
      <c r="V327" s="3"/>
      <c r="W327" s="3"/>
    </row>
    <row r="328" spans="22:23" ht="23.25">
      <c r="V328" s="3"/>
      <c r="W328" s="3"/>
    </row>
    <row r="329" spans="22:23" ht="23.25">
      <c r="V329" s="3"/>
      <c r="W329" s="3"/>
    </row>
    <row r="330" spans="22:23" ht="23.25">
      <c r="V330" s="3"/>
      <c r="W330" s="3"/>
    </row>
    <row r="331" spans="22:23" ht="23.25">
      <c r="V331" s="3"/>
      <c r="W331" s="3"/>
    </row>
    <row r="332" spans="22:23" ht="23.25">
      <c r="V332" s="3"/>
      <c r="W332" s="3"/>
    </row>
    <row r="333" spans="22:23" ht="23.25">
      <c r="V333" s="3"/>
      <c r="W333" s="3"/>
    </row>
    <row r="334" spans="22:23" ht="23.25">
      <c r="V334" s="3"/>
      <c r="W334" s="3"/>
    </row>
    <row r="335" spans="22:23" ht="23.25">
      <c r="V335" s="3"/>
      <c r="W335" s="3"/>
    </row>
    <row r="336" spans="22:23" ht="23.25">
      <c r="V336" s="3"/>
      <c r="W336" s="3"/>
    </row>
    <row r="337" spans="22:23" ht="23.25">
      <c r="V337" s="3"/>
      <c r="W337" s="3"/>
    </row>
    <row r="338" spans="22:23" ht="23.25">
      <c r="V338" s="3"/>
      <c r="W338" s="3"/>
    </row>
    <row r="339" spans="22:23" ht="23.25">
      <c r="V339" s="3"/>
      <c r="W339" s="3"/>
    </row>
    <row r="340" spans="22:23" ht="23.25">
      <c r="V340" s="3"/>
      <c r="W340" s="3"/>
    </row>
    <row r="341" spans="22:23" ht="23.25">
      <c r="V341" s="3"/>
      <c r="W341" s="3"/>
    </row>
    <row r="342" spans="22:23" ht="23.25">
      <c r="V342" s="3"/>
      <c r="W342" s="3"/>
    </row>
    <row r="343" spans="22:23" ht="23.25">
      <c r="V343" s="3"/>
      <c r="W343" s="3"/>
    </row>
    <row r="344" spans="22:23" ht="23.25">
      <c r="V344" s="3"/>
      <c r="W344" s="3"/>
    </row>
    <row r="345" spans="22:23" ht="23.25">
      <c r="V345" s="3"/>
      <c r="W345" s="3"/>
    </row>
    <row r="346" spans="22:23" ht="23.25">
      <c r="V346" s="3"/>
      <c r="W346" s="3"/>
    </row>
    <row r="347" spans="22:23" ht="23.25">
      <c r="V347" s="3"/>
      <c r="W347" s="3"/>
    </row>
    <row r="348" spans="22:23" ht="23.25">
      <c r="V348" s="3"/>
      <c r="W348" s="3"/>
    </row>
  </sheetData>
  <sheetProtection/>
  <mergeCells count="25">
    <mergeCell ref="A17:E17"/>
    <mergeCell ref="A44:B44"/>
    <mergeCell ref="T16:U16"/>
    <mergeCell ref="F17:J17"/>
    <mergeCell ref="R3:S3"/>
    <mergeCell ref="T3:U3"/>
    <mergeCell ref="A45:B45"/>
    <mergeCell ref="A1:X1"/>
    <mergeCell ref="N16:O16"/>
    <mergeCell ref="J3:K3"/>
    <mergeCell ref="L3:M3"/>
    <mergeCell ref="V3:W3"/>
    <mergeCell ref="R16:S16"/>
    <mergeCell ref="P16:Q16"/>
    <mergeCell ref="H3:I3"/>
    <mergeCell ref="X21:X22"/>
    <mergeCell ref="V44:W44"/>
    <mergeCell ref="V16:W16"/>
    <mergeCell ref="H16:I16"/>
    <mergeCell ref="X3:X4"/>
    <mergeCell ref="P3:Q3"/>
    <mergeCell ref="N3:O3"/>
    <mergeCell ref="L16:M16"/>
    <mergeCell ref="J16:K16"/>
    <mergeCell ref="G19:M19"/>
  </mergeCells>
  <printOptions/>
  <pageMargins left="0.45" right="0" top="0.748031496062992" bottom="0.984251968503937" header="0.393700787401575" footer="0.511811023622047"/>
  <pageSetup horizontalDpi="600" verticalDpi="600" orientation="landscape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9.140625" style="3" customWidth="1"/>
    <col min="2" max="2" width="13.57421875" style="3" customWidth="1"/>
    <col min="3" max="3" width="9.140625" style="3" customWidth="1"/>
    <col min="4" max="5" width="11.28125" style="3" bestFit="1" customWidth="1"/>
    <col min="6" max="7" width="10.28125" style="3" bestFit="1" customWidth="1"/>
    <col min="8" max="9" width="11.28125" style="3" bestFit="1" customWidth="1"/>
    <col min="10" max="10" width="9.140625" style="3" customWidth="1"/>
    <col min="11" max="13" width="10.28125" style="3" bestFit="1" customWidth="1"/>
    <col min="14" max="14" width="9.140625" style="3" customWidth="1"/>
    <col min="15" max="15" width="12.7109375" style="3" bestFit="1" customWidth="1"/>
    <col min="16" max="16384" width="9.140625" style="3" customWidth="1"/>
  </cols>
  <sheetData>
    <row r="1" spans="4:13" ht="24.75" customHeight="1">
      <c r="D1" s="160" t="s">
        <v>133</v>
      </c>
      <c r="E1" s="160" t="s">
        <v>134</v>
      </c>
      <c r="F1" s="160" t="s">
        <v>135</v>
      </c>
      <c r="G1" s="160" t="s">
        <v>136</v>
      </c>
      <c r="H1" s="160" t="s">
        <v>143</v>
      </c>
      <c r="I1" s="160" t="s">
        <v>144</v>
      </c>
      <c r="J1" s="160" t="s">
        <v>139</v>
      </c>
      <c r="K1" s="160" t="s">
        <v>145</v>
      </c>
      <c r="L1" s="160" t="s">
        <v>146</v>
      </c>
      <c r="M1" s="160" t="s">
        <v>142</v>
      </c>
    </row>
    <row r="2" spans="1:13" ht="23.25">
      <c r="A2" s="3" t="s">
        <v>133</v>
      </c>
      <c r="B2" s="159">
        <v>498751.27</v>
      </c>
      <c r="D2" s="159">
        <v>19733.54</v>
      </c>
      <c r="E2" s="159">
        <v>197384.78</v>
      </c>
      <c r="F2" s="159">
        <v>83431.5</v>
      </c>
      <c r="G2" s="159">
        <v>24489</v>
      </c>
      <c r="H2" s="159">
        <v>186396.37</v>
      </c>
      <c r="I2" s="159">
        <v>152480.06</v>
      </c>
      <c r="J2" s="159">
        <v>6353.02</v>
      </c>
      <c r="K2" s="159">
        <v>7691.05</v>
      </c>
      <c r="L2" s="159">
        <v>26103.33</v>
      </c>
      <c r="M2" s="159">
        <v>12487.41</v>
      </c>
    </row>
    <row r="3" spans="1:13" ht="23.25">
      <c r="A3" s="3" t="s">
        <v>134</v>
      </c>
      <c r="B3" s="159">
        <v>197384.78</v>
      </c>
      <c r="D3" s="159">
        <v>14123.14</v>
      </c>
      <c r="E3" s="159"/>
      <c r="F3" s="159"/>
      <c r="G3" s="159"/>
      <c r="H3" s="159"/>
      <c r="I3" s="159"/>
      <c r="J3" s="159"/>
      <c r="K3" s="159">
        <v>47304.14</v>
      </c>
      <c r="L3" s="159"/>
      <c r="M3" s="159"/>
    </row>
    <row r="4" spans="1:13" ht="23.25">
      <c r="A4" s="3" t="s">
        <v>135</v>
      </c>
      <c r="B4" s="159">
        <v>83431.5</v>
      </c>
      <c r="D4" s="159">
        <v>464894.59</v>
      </c>
      <c r="E4" s="159"/>
      <c r="F4" s="159"/>
      <c r="G4" s="159"/>
      <c r="H4" s="159"/>
      <c r="I4" s="159"/>
      <c r="J4" s="159"/>
      <c r="K4" s="159"/>
      <c r="L4" s="159"/>
      <c r="M4" s="159"/>
    </row>
    <row r="5" spans="1:13" ht="23.25">
      <c r="A5" s="3" t="s">
        <v>136</v>
      </c>
      <c r="B5" s="159">
        <v>24489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2" ht="23.25">
      <c r="A6" s="3" t="s">
        <v>137</v>
      </c>
      <c r="B6" s="159">
        <v>186396.37</v>
      </c>
    </row>
    <row r="7" spans="1:2" ht="23.25">
      <c r="A7" s="3" t="s">
        <v>138</v>
      </c>
      <c r="B7" s="159">
        <v>152480.06</v>
      </c>
    </row>
    <row r="8" spans="1:2" ht="23.25">
      <c r="A8" s="3" t="s">
        <v>139</v>
      </c>
      <c r="B8" s="159">
        <v>6353.02</v>
      </c>
    </row>
    <row r="9" spans="1:2" ht="23.25">
      <c r="A9" s="3" t="s">
        <v>140</v>
      </c>
      <c r="B9" s="159">
        <v>54995.19</v>
      </c>
    </row>
    <row r="10" spans="1:2" ht="23.25">
      <c r="A10" s="3" t="s">
        <v>141</v>
      </c>
      <c r="B10" s="159">
        <v>26103.33</v>
      </c>
    </row>
    <row r="11" spans="1:2" ht="23.25">
      <c r="A11" s="3" t="s">
        <v>142</v>
      </c>
      <c r="B11" s="159">
        <v>12487.41</v>
      </c>
    </row>
    <row r="12" ht="23.25">
      <c r="B12" s="159">
        <f>B2+B3+B4+B5+B6+B7+B8+B9+B10+B11</f>
        <v>1242871.93</v>
      </c>
    </row>
    <row r="13" spans="2:15" ht="23.25">
      <c r="B13" s="159"/>
      <c r="D13" s="161">
        <f>D2+D3+D4</f>
        <v>498751.27</v>
      </c>
      <c r="K13" s="161">
        <f>K2+K3</f>
        <v>54995.19</v>
      </c>
      <c r="O13" s="161">
        <f>D13+E2+F2+G2+H2+I2+J2+K13+L2+M2</f>
        <v>1242871.93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build200</dc:creator>
  <cp:keywords/>
  <dc:description/>
  <cp:lastModifiedBy>kmitl</cp:lastModifiedBy>
  <cp:lastPrinted>2019-11-07T06:27:00Z</cp:lastPrinted>
  <dcterms:created xsi:type="dcterms:W3CDTF">2005-10-05T06:53:09Z</dcterms:created>
  <dcterms:modified xsi:type="dcterms:W3CDTF">2019-11-07T06:30:02Z</dcterms:modified>
  <cp:category/>
  <cp:version/>
  <cp:contentType/>
  <cp:contentStatus/>
</cp:coreProperties>
</file>